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760"/>
  </bookViews>
  <sheets>
    <sheet name="регион" sheetId="1" r:id="rId1"/>
  </sheets>
  <definedNames>
    <definedName name="_xlnm.Print_Area" localSheetId="0">регион!$A$3:$L$99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2" i="1"/>
  <c r="K62"/>
  <c r="L36"/>
  <c r="K36"/>
  <c r="M84"/>
  <c r="AE54" l="1"/>
  <c r="L59"/>
  <c r="K59"/>
  <c r="L74"/>
  <c r="K74"/>
  <c r="L72"/>
  <c r="K72"/>
  <c r="L70"/>
  <c r="K70"/>
  <c r="L47"/>
  <c r="K47"/>
  <c r="L44"/>
  <c r="K44"/>
  <c r="L26"/>
  <c r="K26"/>
  <c r="L25"/>
  <c r="K25"/>
  <c r="L24"/>
  <c r="K24"/>
  <c r="L18"/>
  <c r="K18"/>
  <c r="L17"/>
  <c r="K17"/>
  <c r="M51"/>
  <c r="N51" s="1"/>
  <c r="M52"/>
  <c r="N52" s="1"/>
  <c r="M37"/>
  <c r="N37" s="1"/>
  <c r="K27" l="1"/>
  <c r="L27"/>
  <c r="L19"/>
  <c r="K19"/>
  <c r="N84" l="1"/>
  <c r="M81"/>
  <c r="N81" s="1"/>
  <c r="M78"/>
  <c r="N78" s="1"/>
  <c r="K76"/>
  <c r="L76"/>
  <c r="M75"/>
  <c r="N75" s="1"/>
  <c r="M71"/>
  <c r="N71" s="1"/>
  <c r="K64"/>
  <c r="U64" s="1"/>
  <c r="M68"/>
  <c r="N68" s="1"/>
  <c r="M65"/>
  <c r="N65" s="1"/>
  <c r="L64"/>
  <c r="L61"/>
  <c r="M60"/>
  <c r="N60" s="1"/>
  <c r="R59"/>
  <c r="R58"/>
  <c r="M58"/>
  <c r="N58" s="1"/>
  <c r="R57"/>
  <c r="M57"/>
  <c r="N57" s="1"/>
  <c r="R56"/>
  <c r="M56"/>
  <c r="N56" s="1"/>
  <c r="R55"/>
  <c r="R54"/>
  <c r="M54"/>
  <c r="N54" s="1"/>
  <c r="R53"/>
  <c r="M53"/>
  <c r="N53" s="1"/>
  <c r="R50"/>
  <c r="M50"/>
  <c r="N50" s="1"/>
  <c r="R49"/>
  <c r="R48"/>
  <c r="M48"/>
  <c r="N48" s="1"/>
  <c r="R47"/>
  <c r="R46"/>
  <c r="M46"/>
  <c r="N46" s="1"/>
  <c r="R45"/>
  <c r="M45"/>
  <c r="N45" s="1"/>
  <c r="M43"/>
  <c r="N43" s="1"/>
  <c r="M42"/>
  <c r="N42" s="1"/>
  <c r="M40"/>
  <c r="N40" s="1"/>
  <c r="M39"/>
  <c r="N39" s="1"/>
  <c r="M38"/>
  <c r="N38" s="1"/>
  <c r="L34"/>
  <c r="L33"/>
  <c r="M31"/>
  <c r="N31" s="1"/>
  <c r="K34"/>
  <c r="M29"/>
  <c r="N29" s="1"/>
  <c r="L32"/>
  <c r="K32"/>
  <c r="M23"/>
  <c r="N23" s="1"/>
  <c r="M21"/>
  <c r="N21" s="1"/>
  <c r="M20"/>
  <c r="N20" s="1"/>
  <c r="M16"/>
  <c r="N16" s="1"/>
  <c r="M15"/>
  <c r="N15" s="1"/>
  <c r="M14"/>
  <c r="N14" s="1"/>
  <c r="M13"/>
  <c r="N13" s="1"/>
  <c r="M11"/>
  <c r="N11" s="1"/>
  <c r="M10"/>
  <c r="N10" s="1"/>
  <c r="M7"/>
  <c r="M6"/>
  <c r="M4"/>
  <c r="N4" s="1"/>
  <c r="M28"/>
  <c r="N28" s="1"/>
  <c r="M22"/>
  <c r="N22" s="1"/>
  <c r="M30"/>
  <c r="N30" s="1"/>
  <c r="M69"/>
  <c r="N69" s="1"/>
  <c r="K61"/>
  <c r="K33"/>
  <c r="M73"/>
  <c r="N73" s="1"/>
  <c r="N6" l="1"/>
  <c r="M85"/>
  <c r="B88" s="1"/>
  <c r="L66"/>
  <c r="L63"/>
  <c r="L35"/>
  <c r="K66"/>
  <c r="K63"/>
  <c r="K35"/>
  <c r="N7"/>
  <c r="B86" l="1"/>
  <c r="F1"/>
</calcChain>
</file>

<file path=xl/comments1.xml><?xml version="1.0" encoding="utf-8"?>
<comments xmlns="http://schemas.openxmlformats.org/spreadsheetml/2006/main">
  <authors>
    <author>HP_work</author>
    <author>Иллиев</author>
    <author>Dmitriy</author>
  </authors>
  <commentList>
    <comment ref="B6" authorId="0">
      <text>
        <r>
          <rPr>
            <b/>
            <sz val="9"/>
            <color indexed="81"/>
            <rFont val="Tahoma"/>
            <family val="2"/>
            <charset val="204"/>
          </rPr>
          <t>HP_work: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организации профсоюзного органа начинать обязательно с его территориального признака, например, Иркутская областная, Смоленский областной комитет отраслевого профсоюза и т.п.</t>
        </r>
      </text>
    </comment>
    <comment ref="K6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ВЫБРАТЬ ИЗ ВЫПАДАЮЩЕГО СПИСКА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>Щемелев: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организации профсоюзного органа начинать обязательно с его территориального признака, например, Иркутская областная, Смоленский областной комитет  профсоюза, Томская территориальная… и т.п.</t>
        </r>
      </text>
    </comment>
    <comment ref="C10" authorId="0">
      <text>
        <r>
          <rPr>
            <b/>
            <sz val="9"/>
            <color indexed="81"/>
            <rFont val="Tahoma"/>
            <family val="2"/>
            <charset val="204"/>
          </rPr>
          <t>Щемелев:</t>
        </r>
        <r>
          <rPr>
            <sz val="9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K10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L10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C11" authorId="0">
      <text>
        <r>
          <rPr>
            <b/>
            <sz val="9"/>
            <color indexed="81"/>
            <rFont val="Tahoma"/>
            <family val="2"/>
            <charset val="204"/>
          </rPr>
          <t>Щемелев:</t>
        </r>
        <r>
          <rPr>
            <sz val="9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K11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L11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L60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следует получить в региональном отделении ФСС</t>
        </r>
      </text>
    </comment>
    <comment ref="J65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K65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следует получить в региональном отделении ФСС</t>
        </r>
      </text>
    </comment>
    <comment ref="L65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следует получить в региональном отделении ФСС</t>
        </r>
      </text>
    </comment>
    <comment ref="C68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C69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K69" authorId="2">
      <text>
        <r>
          <rPr>
            <b/>
            <sz val="9"/>
            <color indexed="81"/>
            <rFont val="Tahoma"/>
            <family val="2"/>
            <charset val="204"/>
          </rPr>
          <t xml:space="preserve">Щемелев:
</t>
        </r>
        <r>
          <rPr>
            <sz val="9"/>
            <color indexed="81"/>
            <rFont val="Tahoma"/>
            <family val="2"/>
            <charset val="204"/>
          </rPr>
          <t>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C75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</commentList>
</comments>
</file>

<file path=xl/sharedStrings.xml><?xml version="1.0" encoding="utf-8"?>
<sst xmlns="http://schemas.openxmlformats.org/spreadsheetml/2006/main" count="234" uniqueCount="187">
  <si>
    <t xml:space="preserve">Общероссийский Профсоюз образования </t>
  </si>
  <si>
    <t xml:space="preserve">ОТЧЕТ </t>
  </si>
  <si>
    <t>за</t>
  </si>
  <si>
    <t>ФОРМА   19-ТИ</t>
  </si>
  <si>
    <t>Округ</t>
  </si>
  <si>
    <t>для визуализации анализа результатов применены цветовые схемы:</t>
  </si>
  <si>
    <t xml:space="preserve"> - ячейки, заполняемые региональной (межрегиональной) организацией</t>
  </si>
  <si>
    <t xml:space="preserve">если в организации НЕТ ШТАТНОГО технического инспектора труда, то в соотетствующие ячейки </t>
  </si>
  <si>
    <t>№ п.п.</t>
  </si>
  <si>
    <t xml:space="preserve">П О К А З А Т Е Л И </t>
  </si>
  <si>
    <t>а</t>
  </si>
  <si>
    <t>Количество первичных  организаций Профсоюза</t>
  </si>
  <si>
    <t xml:space="preserve"> - цвет, если произошло уменьшение к прошлому году</t>
  </si>
  <si>
    <t>а1</t>
  </si>
  <si>
    <t xml:space="preserve"> - цвет, если произошло увеличение к прошлому году</t>
  </si>
  <si>
    <t>а2</t>
  </si>
  <si>
    <t>среднее кол-во работающих в организации</t>
  </si>
  <si>
    <t>1</t>
  </si>
  <si>
    <t>1.1</t>
  </si>
  <si>
    <t xml:space="preserve">проведенных обследований </t>
  </si>
  <si>
    <t>1.2</t>
  </si>
  <si>
    <t>выявленных нарушений</t>
  </si>
  <si>
    <t>1.3</t>
  </si>
  <si>
    <t>здесь и далее применительно к анализу работы ТИТ, ВТИТ, УОТ</t>
  </si>
  <si>
    <t>1.4.1</t>
  </si>
  <si>
    <t>к-т проверок ТИТ*</t>
  </si>
  <si>
    <t>ДВФО</t>
  </si>
  <si>
    <t xml:space="preserve"> - к-т в диапазоне k&gt; 0,75</t>
  </si>
  <si>
    <t>1.4.2</t>
  </si>
  <si>
    <t>к-т представлений ТИТ</t>
  </si>
  <si>
    <t xml:space="preserve"> - к-т в диапазоне 0,5&lt;k&lt; 0,75</t>
  </si>
  <si>
    <t>1.4.3</t>
  </si>
  <si>
    <t>к-т качества ТИТ</t>
  </si>
  <si>
    <t>ПФО</t>
  </si>
  <si>
    <t xml:space="preserve"> - к-т в диапазоне k&lt; 0,5</t>
  </si>
  <si>
    <t>2</t>
  </si>
  <si>
    <t>СЗФО</t>
  </si>
  <si>
    <t>2.1</t>
  </si>
  <si>
    <t>проведенных обследований</t>
  </si>
  <si>
    <t>СКФО</t>
  </si>
  <si>
    <t>2.2</t>
  </si>
  <si>
    <t>СФО</t>
  </si>
  <si>
    <t>*) -здесь и далее</t>
  </si>
  <si>
    <t>к-т проверок ТИТ, ВТИТ, УОТ</t>
  </si>
  <si>
    <t xml:space="preserve"> = выданых представлений / проведенных обследований </t>
  </si>
  <si>
    <t>2.3</t>
  </si>
  <si>
    <t>выданных представлений</t>
  </si>
  <si>
    <t>к-т представлений ТИТ, ВТИТ, УОТ</t>
  </si>
  <si>
    <t xml:space="preserve"> = выявленных нарушений / выданых представлений</t>
  </si>
  <si>
    <t>2.4.1</t>
  </si>
  <si>
    <t>среднее количество проверок на 1 ВТИТ</t>
  </si>
  <si>
    <t>ЦФО</t>
  </si>
  <si>
    <t>к-т качества ТИТ, ВТИТ, УОТ</t>
  </si>
  <si>
    <t xml:space="preserve"> = (к-т проверок ТИТ) х (к-т представлений ТИТ)</t>
  </si>
  <si>
    <t>`</t>
  </si>
  <si>
    <t>2.4.2</t>
  </si>
  <si>
    <t>к-т проверок ВТИТ</t>
  </si>
  <si>
    <t>ЮФО</t>
  </si>
  <si>
    <t>2.4.3</t>
  </si>
  <si>
    <t>к-т представлений ВТИТ</t>
  </si>
  <si>
    <t>2.4.4</t>
  </si>
  <si>
    <t>к-т качества ВТИТ</t>
  </si>
  <si>
    <t>3</t>
  </si>
  <si>
    <t>3.1</t>
  </si>
  <si>
    <t>3.2</t>
  </si>
  <si>
    <t>3.3</t>
  </si>
  <si>
    <t>3.4.1</t>
  </si>
  <si>
    <t>среднее количество проверок на 1 УОТ</t>
  </si>
  <si>
    <t>3.4.2</t>
  </si>
  <si>
    <t>к-т проверок УОТ</t>
  </si>
  <si>
    <t>3.4.3</t>
  </si>
  <si>
    <t>к-т представлений УОТ</t>
  </si>
  <si>
    <t>3.4.4</t>
  </si>
  <si>
    <t>к-т качества УОТ</t>
  </si>
  <si>
    <t>4</t>
  </si>
  <si>
    <t>Количество обследований, проведенных  совместно с:</t>
  </si>
  <si>
    <t>4.1</t>
  </si>
  <si>
    <t>4.2</t>
  </si>
  <si>
    <t>прокуратурой</t>
  </si>
  <si>
    <t>4.3</t>
  </si>
  <si>
    <t>5</t>
  </si>
  <si>
    <t>X</t>
  </si>
  <si>
    <t>5.1</t>
  </si>
  <si>
    <t>5.1.1</t>
  </si>
  <si>
    <t>из них разрешено в пользу заявителей</t>
  </si>
  <si>
    <t>5.1.1.1</t>
  </si>
  <si>
    <t>из них разрешено в пользу заявителей, %</t>
  </si>
  <si>
    <t>5.2</t>
  </si>
  <si>
    <t>Результаты!</t>
  </si>
  <si>
    <t>BO</t>
  </si>
  <si>
    <t>5.2.1</t>
  </si>
  <si>
    <t>из них разрешено в пользу работников</t>
  </si>
  <si>
    <t>5.2.1.1</t>
  </si>
  <si>
    <t>из них разрешено в пользу работников, %</t>
  </si>
  <si>
    <t>6.1</t>
  </si>
  <si>
    <t xml:space="preserve">Количество несчастных случаев на производстве                                      </t>
  </si>
  <si>
    <t xml:space="preserve">(всего) </t>
  </si>
  <si>
    <t xml:space="preserve">из них: </t>
  </si>
  <si>
    <t>групповых</t>
  </si>
  <si>
    <t xml:space="preserve">расследовано с участием технического инспектора труда </t>
  </si>
  <si>
    <t>6.2</t>
  </si>
  <si>
    <t xml:space="preserve">Количество пострадавших при несчастных случаях </t>
  </si>
  <si>
    <t>цветовая схема изменяет окраску ячеек в случаях:</t>
  </si>
  <si>
    <t xml:space="preserve">с тяжелым исходом </t>
  </si>
  <si>
    <t>со смертельным исходом</t>
  </si>
  <si>
    <t>- цвет, если количество смертельных случаев больше 0</t>
  </si>
  <si>
    <t>7</t>
  </si>
  <si>
    <t>7.1</t>
  </si>
  <si>
    <t xml:space="preserve"> - цвет, если стоимость менее 1,0 тыс.руб или более 5,0 тыс.руб.</t>
  </si>
  <si>
    <t>8</t>
  </si>
  <si>
    <t>8.1</t>
  </si>
  <si>
    <t>9.0.1</t>
  </si>
  <si>
    <t>9.0.2</t>
  </si>
  <si>
    <t xml:space="preserve">**) п. 9.0.1 </t>
  </si>
  <si>
    <t>9.1</t>
  </si>
  <si>
    <t>9.1.1</t>
  </si>
  <si>
    <t>доля возвратных средств в общем финансировании,  %</t>
  </si>
  <si>
    <t xml:space="preserve">***) п. 9.1 </t>
  </si>
  <si>
    <t xml:space="preserve"> - в т.ч. за счет возврата 20% страховых взносов из ФСС**</t>
  </si>
  <si>
    <t xml:space="preserve">не входит в автосумму по п. 9 </t>
  </si>
  <si>
    <t>9.2.2.1</t>
  </si>
  <si>
    <t>9.2.3.1</t>
  </si>
  <si>
    <t>9.2.4.1</t>
  </si>
  <si>
    <t>9.2.5.1</t>
  </si>
  <si>
    <t xml:space="preserve"> (Фамилия, И.О.)       </t>
  </si>
  <si>
    <t>Исполнитель</t>
  </si>
  <si>
    <t>(Должность)</t>
  </si>
  <si>
    <t>Дата:</t>
  </si>
  <si>
    <t xml:space="preserve">Примечания: </t>
  </si>
  <si>
    <t xml:space="preserve">тыс. руб.  </t>
  </si>
  <si>
    <t>УрФО</t>
  </si>
  <si>
    <t>Количество технических инспекторов труда Профсоюза</t>
  </si>
  <si>
    <t>Количество внештатных технических инспекторов труда</t>
  </si>
  <si>
    <t>4.4</t>
  </si>
  <si>
    <t>органами управления образованием</t>
  </si>
  <si>
    <t xml:space="preserve">Количество уполномоченных по охране труда </t>
  </si>
  <si>
    <t>Количество работающих в образовательных организациях</t>
  </si>
  <si>
    <t>государственной инспекцией труда</t>
  </si>
  <si>
    <t>другими органами государственного контроля (надзора)</t>
  </si>
  <si>
    <t xml:space="preserve">Рассмотрено техническими инспекторами труда, 
внештатными техническими инспекторами труда, 
уполномоченными по охране труда </t>
  </si>
  <si>
    <t>обращений (заявлений, жалоб, предложений) членов Профсоюза</t>
  </si>
  <si>
    <t>трудовых споров членов Профсоюза</t>
  </si>
  <si>
    <t>6</t>
  </si>
  <si>
    <t>6.3</t>
  </si>
  <si>
    <t>6.4</t>
  </si>
  <si>
    <t>тяжелых</t>
  </si>
  <si>
    <t>7.2</t>
  </si>
  <si>
    <t>9</t>
  </si>
  <si>
    <t>10</t>
  </si>
  <si>
    <t>Количество рабочих мест, на которых проведена СОУТ 
в отчетном году</t>
  </si>
  <si>
    <t>10.1</t>
  </si>
  <si>
    <t>10.2</t>
  </si>
  <si>
    <t>10.2.1</t>
  </si>
  <si>
    <t>10.2.2</t>
  </si>
  <si>
    <t>10.2.3</t>
  </si>
  <si>
    <t>10.2.4</t>
  </si>
  <si>
    <t>10.2.5</t>
  </si>
  <si>
    <t xml:space="preserve">специальная оценка условий труда                                      </t>
  </si>
  <si>
    <t>средства индивидуальной защиты</t>
  </si>
  <si>
    <t xml:space="preserve">медосмотры                                                                    </t>
  </si>
  <si>
    <t xml:space="preserve">обучение по охране труда                                   </t>
  </si>
  <si>
    <t xml:space="preserve">другие мероприятия  </t>
  </si>
  <si>
    <t>израсходовано средств:</t>
  </si>
  <si>
    <t>к отчету прилагается пояснительная записка, раскрывающая деятельность региональной (межрегиональной) организации Профсоюза, технического инспектора труда и внештатной технической инспекции, уполномоченных по охране труда по осуществлению профсоюзного контроля по защите прав членов профсоюза на охрану труда и здоровья</t>
  </si>
  <si>
    <t>год</t>
  </si>
  <si>
    <r>
      <rPr>
        <i/>
        <sz val="10"/>
        <color indexed="62"/>
        <rFont val="Times New Roman"/>
        <family val="1"/>
        <charset val="204"/>
      </rPr>
      <t xml:space="preserve">средние затраты ДРУГИЕ на 1 работающего, </t>
    </r>
    <r>
      <rPr>
        <i/>
        <sz val="10"/>
        <color indexed="18"/>
        <rFont val="Times New Roman"/>
        <family val="1"/>
        <charset val="204"/>
      </rPr>
      <t xml:space="preserve"> </t>
    </r>
    <r>
      <rPr>
        <b/>
        <i/>
        <sz val="10"/>
        <color indexed="53"/>
        <rFont val="Times New Roman"/>
        <family val="1"/>
        <charset val="204"/>
      </rPr>
      <t>рублей</t>
    </r>
  </si>
  <si>
    <r>
      <rPr>
        <i/>
        <sz val="11"/>
        <color indexed="62"/>
        <rFont val="Times New Roman"/>
        <family val="1"/>
        <charset val="204"/>
      </rPr>
      <t xml:space="preserve">средняя стоимость проведения СОУТ на 1 место, </t>
    </r>
    <r>
      <rPr>
        <b/>
        <i/>
        <sz val="11"/>
        <color indexed="53"/>
        <rFont val="Times New Roman"/>
        <family val="1"/>
        <charset val="204"/>
      </rPr>
      <t xml:space="preserve"> тыс. руб.</t>
    </r>
  </si>
  <si>
    <r>
      <rPr>
        <i/>
        <sz val="11"/>
        <color indexed="62"/>
        <rFont val="Times New Roman"/>
        <family val="1"/>
        <charset val="204"/>
      </rPr>
      <t>средняя сумма возврата из ФСС НА ОДНУ ОРГАНИЗАЦИЮ,</t>
    </r>
    <r>
      <rPr>
        <i/>
        <sz val="11"/>
        <color indexed="18"/>
        <rFont val="Times New Roman"/>
        <family val="1"/>
        <charset val="204"/>
      </rPr>
      <t xml:space="preserve">  </t>
    </r>
    <r>
      <rPr>
        <b/>
        <i/>
        <sz val="11"/>
        <color indexed="53"/>
        <rFont val="Times New Roman"/>
        <family val="1"/>
        <charset val="204"/>
      </rPr>
      <t>тыс. руб.</t>
    </r>
  </si>
  <si>
    <r>
      <rPr>
        <i/>
        <sz val="11"/>
        <color indexed="62"/>
        <rFont val="Times New Roman"/>
        <family val="1"/>
        <charset val="204"/>
      </rPr>
      <t>средняя сумма ЗАТРАТ на охрану труда НА ОДНУ ОРГАНИЗАЦИЮ,</t>
    </r>
    <r>
      <rPr>
        <i/>
        <sz val="11"/>
        <color indexed="18"/>
        <rFont val="Times New Roman"/>
        <family val="1"/>
        <charset val="204"/>
      </rPr>
      <t xml:space="preserve"> </t>
    </r>
    <r>
      <rPr>
        <b/>
        <i/>
        <sz val="11"/>
        <color indexed="53"/>
        <rFont val="Times New Roman"/>
        <family val="1"/>
        <charset val="204"/>
      </rPr>
      <t xml:space="preserve"> тыс. руб.</t>
    </r>
  </si>
  <si>
    <r>
      <rPr>
        <i/>
        <sz val="11"/>
        <color indexed="62"/>
        <rFont val="Times New Roman"/>
        <family val="1"/>
        <charset val="204"/>
      </rPr>
      <t>средняя сумма ЗАТРАТ на охрану труда НА ОДНОГО РАБОТАЮЩЕГО**,</t>
    </r>
    <r>
      <rPr>
        <i/>
        <sz val="11"/>
        <color indexed="18"/>
        <rFont val="Times New Roman"/>
        <family val="1"/>
        <charset val="204"/>
      </rPr>
      <t xml:space="preserve">  </t>
    </r>
    <r>
      <rPr>
        <b/>
        <i/>
        <sz val="11"/>
        <color indexed="53"/>
        <rFont val="Times New Roman"/>
        <family val="1"/>
        <charset val="204"/>
      </rPr>
      <t>рублей</t>
    </r>
  </si>
  <si>
    <r>
      <rPr>
        <i/>
        <sz val="11"/>
        <color indexed="62"/>
        <rFont val="Times New Roman"/>
        <family val="1"/>
        <charset val="204"/>
      </rPr>
      <t>средние затраты СИЗ на 1 работающего,</t>
    </r>
    <r>
      <rPr>
        <i/>
        <sz val="11"/>
        <color indexed="18"/>
        <rFont val="Times New Roman"/>
        <family val="1"/>
        <charset val="204"/>
      </rPr>
      <t xml:space="preserve">  </t>
    </r>
    <r>
      <rPr>
        <b/>
        <i/>
        <sz val="11"/>
        <color indexed="53"/>
        <rFont val="Times New Roman"/>
        <family val="1"/>
        <charset val="204"/>
      </rPr>
      <t>рублей</t>
    </r>
  </si>
  <si>
    <r>
      <rPr>
        <i/>
        <sz val="11"/>
        <color indexed="62"/>
        <rFont val="Times New Roman"/>
        <family val="1"/>
        <charset val="204"/>
      </rPr>
      <t>средние затраты МЕДОСМОТРЫ на 1 работающего,</t>
    </r>
    <r>
      <rPr>
        <i/>
        <sz val="11"/>
        <color indexed="18"/>
        <rFont val="Times New Roman"/>
        <family val="1"/>
        <charset val="204"/>
      </rPr>
      <t xml:space="preserve"> </t>
    </r>
    <r>
      <rPr>
        <b/>
        <i/>
        <sz val="11"/>
        <color indexed="53"/>
        <rFont val="Times New Roman"/>
        <family val="1"/>
        <charset val="204"/>
      </rPr>
      <t>рублей</t>
    </r>
  </si>
  <si>
    <r>
      <rPr>
        <i/>
        <sz val="11"/>
        <color indexed="62"/>
        <rFont val="Times New Roman"/>
        <family val="1"/>
        <charset val="204"/>
      </rPr>
      <t>средние затраты ОБУЧЕНИЕ на 1 работающего,</t>
    </r>
    <r>
      <rPr>
        <i/>
        <sz val="11"/>
        <color indexed="18"/>
        <rFont val="Times New Roman"/>
        <family val="1"/>
        <charset val="204"/>
      </rPr>
      <t xml:space="preserve">  </t>
    </r>
    <r>
      <rPr>
        <b/>
        <i/>
        <sz val="11"/>
        <color indexed="53"/>
        <rFont val="Times New Roman"/>
        <family val="1"/>
        <charset val="204"/>
      </rPr>
      <t>рублей</t>
    </r>
  </si>
  <si>
    <r>
      <rPr>
        <b/>
        <u/>
        <sz val="10"/>
        <rFont val="Times New Roman"/>
        <family val="1"/>
        <charset val="204"/>
      </rPr>
      <t>обязательно ставить цифру "0</t>
    </r>
    <r>
      <rPr>
        <sz val="10"/>
        <rFont val="Times New Roman"/>
        <family val="1"/>
        <charset val="204"/>
      </rPr>
      <t>" (ноль)</t>
    </r>
  </si>
  <si>
    <r>
      <t xml:space="preserve"> -</t>
    </r>
    <r>
      <rPr>
        <b/>
        <sz val="10"/>
        <rFont val="Times New Roman"/>
        <family val="1"/>
        <charset val="204"/>
      </rPr>
      <t>справочно</t>
    </r>
    <r>
      <rPr>
        <sz val="10"/>
        <rFont val="Times New Roman"/>
        <family val="1"/>
        <charset val="204"/>
      </rPr>
      <t>:  по предварительнным расчетам ЦС Профсоюза, минимальная сумма затрат на охрану труда на одного работающего должна составлять 6964 рубля по состоянию на 2012 год</t>
    </r>
  </si>
  <si>
    <t>Председатель региональной (межрегиональной) организации Профсоюза</t>
  </si>
  <si>
    <t>выданных предложений</t>
  </si>
  <si>
    <t xml:space="preserve">в т.ч. за счет возврата 20% сумм страховых взносов из СФР </t>
  </si>
  <si>
    <t xml:space="preserve">Финансирование мероприятий по охране труда (всего тыс. руб.)         </t>
  </si>
  <si>
    <t>Количество организаций, реализовавших право на возврат 20% страховых взносов из Социального фонда России (СФР)</t>
  </si>
  <si>
    <t>2024</t>
  </si>
  <si>
    <t>2023</t>
  </si>
  <si>
    <t xml:space="preserve">о работе организации Профсоюза по охране труда  </t>
  </si>
  <si>
    <r>
      <rPr>
        <b/>
        <sz val="12"/>
        <color theme="1"/>
        <rFont val="Times New Roman"/>
        <family val="1"/>
        <charset val="204"/>
      </rPr>
      <t xml:space="preserve">Наименование профсоюзной организации: </t>
    </r>
    <r>
      <rPr>
        <b/>
        <sz val="12"/>
        <color rgb="FFC00000"/>
        <rFont val="Times New Roman"/>
        <family val="1"/>
        <charset val="204"/>
      </rPr>
      <t>МБОУ №101</t>
    </r>
    <r>
      <rPr>
        <b/>
        <sz val="12"/>
        <color rgb="FFFF0000"/>
        <rFont val="Times New Roman"/>
        <family val="1"/>
        <charset val="204"/>
      </rPr>
      <t xml:space="preserve"> </t>
    </r>
  </si>
  <si>
    <t>0.00</t>
  </si>
  <si>
    <t>Калдан М.Ш.</t>
  </si>
  <si>
    <t>Инструктор по ФИЗО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</si>
</sst>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%"/>
  </numFmts>
  <fonts count="56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i/>
      <sz val="12"/>
      <color indexed="1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color theme="3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color indexed="18"/>
      <name val="Times New Roman"/>
      <family val="1"/>
      <charset val="204"/>
    </font>
    <font>
      <b/>
      <sz val="11"/>
      <color theme="4" tint="-0.249977111117893"/>
      <name val="Times New Roman"/>
      <family val="1"/>
      <charset val="204"/>
    </font>
    <font>
      <sz val="10"/>
      <color theme="4" tint="-0.249977111117893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4" tint="-0.249977111117893"/>
      <name val="Times New Roman"/>
      <family val="1"/>
      <charset val="204"/>
    </font>
    <font>
      <i/>
      <sz val="10"/>
      <color theme="3" tint="-0.249977111117893"/>
      <name val="Times New Roman"/>
      <family val="1"/>
      <charset val="204"/>
    </font>
    <font>
      <i/>
      <sz val="10"/>
      <color indexed="62"/>
      <name val="Times New Roman"/>
      <family val="1"/>
      <charset val="204"/>
    </font>
    <font>
      <b/>
      <i/>
      <sz val="10"/>
      <color indexed="53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color indexed="18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u/>
      <sz val="8"/>
      <color theme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theme="4" tint="-0.249977111117893"/>
      <name val="Times New Roman"/>
      <family val="1"/>
      <charset val="204"/>
    </font>
    <font>
      <sz val="9"/>
      <color theme="4" tint="-0.249977111117893"/>
      <name val="Times New Roman"/>
      <family val="1"/>
      <charset val="204"/>
    </font>
    <font>
      <b/>
      <sz val="9"/>
      <color indexed="18"/>
      <name val="Times New Roman"/>
      <family val="1"/>
      <charset val="204"/>
    </font>
    <font>
      <i/>
      <sz val="11"/>
      <color theme="4" tint="-0.249977111117893"/>
      <name val="Times New Roman"/>
      <family val="1"/>
      <charset val="204"/>
    </font>
    <font>
      <i/>
      <sz val="11"/>
      <color theme="3" tint="-0.249977111117893"/>
      <name val="Times New Roman"/>
      <family val="1"/>
      <charset val="204"/>
    </font>
    <font>
      <i/>
      <sz val="11"/>
      <color indexed="62"/>
      <name val="Times New Roman"/>
      <family val="1"/>
      <charset val="204"/>
    </font>
    <font>
      <b/>
      <i/>
      <sz val="11"/>
      <color indexed="53"/>
      <name val="Times New Roman"/>
      <family val="1"/>
      <charset val="204"/>
    </font>
    <font>
      <i/>
      <sz val="11"/>
      <color indexed="18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9"/>
      <color theme="4" tint="-0.49998474074526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/>
    <xf numFmtId="0" fontId="1" fillId="0" borderId="0"/>
    <xf numFmtId="9" fontId="13" fillId="0" borderId="0" applyFont="0" applyFill="0" applyBorder="0" applyAlignment="0" applyProtection="0"/>
  </cellStyleXfs>
  <cellXfs count="249">
    <xf numFmtId="0" fontId="0" fillId="0" borderId="0" xfId="0"/>
    <xf numFmtId="0" fontId="3" fillId="0" borderId="0" xfId="2" applyFont="1" applyAlignment="1">
      <alignment horizontal="center" vertical="top"/>
    </xf>
    <xf numFmtId="0" fontId="3" fillId="0" borderId="0" xfId="2" applyFont="1" applyAlignment="1">
      <alignment horizontal="left" vertical="center"/>
    </xf>
    <xf numFmtId="0" fontId="6" fillId="0" borderId="1" xfId="2" applyFont="1" applyBorder="1" applyAlignment="1">
      <alignment vertical="center"/>
    </xf>
    <xf numFmtId="0" fontId="7" fillId="0" borderId="3" xfId="2" applyFont="1" applyBorder="1" applyAlignment="1">
      <alignment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8" fillId="0" borderId="0" xfId="2" applyFont="1"/>
    <xf numFmtId="0" fontId="7" fillId="0" borderId="0" xfId="2" applyFont="1" applyAlignment="1">
      <alignment horizontal="right" vertical="center"/>
    </xf>
    <xf numFmtId="0" fontId="15" fillId="0" borderId="0" xfId="2" applyFont="1"/>
    <xf numFmtId="0" fontId="15" fillId="0" borderId="1" xfId="2" applyFont="1" applyBorder="1" applyAlignment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Alignment="1">
      <alignment horizontal="left"/>
    </xf>
    <xf numFmtId="0" fontId="3" fillId="0" borderId="0" xfId="2" applyFont="1"/>
    <xf numFmtId="0" fontId="18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15" fillId="8" borderId="4" xfId="2" applyFont="1" applyFill="1" applyBorder="1" applyAlignment="1">
      <alignment vertical="center"/>
    </xf>
    <xf numFmtId="0" fontId="15" fillId="8" borderId="13" xfId="2" applyFont="1" applyFill="1" applyBorder="1" applyAlignment="1">
      <alignment vertical="center"/>
    </xf>
    <xf numFmtId="0" fontId="15" fillId="8" borderId="14" xfId="2" applyFont="1" applyFill="1" applyBorder="1" applyAlignment="1">
      <alignment vertical="center"/>
    </xf>
    <xf numFmtId="0" fontId="15" fillId="8" borderId="12" xfId="2" applyFont="1" applyFill="1" applyBorder="1" applyAlignment="1">
      <alignment vertical="center"/>
    </xf>
    <xf numFmtId="0" fontId="21" fillId="0" borderId="17" xfId="2" applyFont="1" applyBorder="1" applyAlignment="1">
      <alignment vertical="center"/>
    </xf>
    <xf numFmtId="0" fontId="21" fillId="0" borderId="18" xfId="2" applyFont="1" applyBorder="1" applyAlignment="1">
      <alignment vertical="center"/>
    </xf>
    <xf numFmtId="0" fontId="21" fillId="0" borderId="16" xfId="2" applyFont="1" applyBorder="1" applyAlignment="1">
      <alignment vertical="center"/>
    </xf>
    <xf numFmtId="0" fontId="21" fillId="0" borderId="0" xfId="2" applyFont="1" applyAlignment="1">
      <alignment horizontal="right" vertical="center" indent="1"/>
    </xf>
    <xf numFmtId="0" fontId="21" fillId="0" borderId="1" xfId="2" applyFont="1" applyBorder="1" applyAlignment="1">
      <alignment vertical="center"/>
    </xf>
    <xf numFmtId="0" fontId="15" fillId="8" borderId="24" xfId="2" applyFont="1" applyFill="1" applyBorder="1" applyAlignment="1">
      <alignment vertical="center"/>
    </xf>
    <xf numFmtId="0" fontId="15" fillId="8" borderId="25" xfId="2" applyFont="1" applyFill="1" applyBorder="1" applyAlignment="1">
      <alignment vertical="center"/>
    </xf>
    <xf numFmtId="0" fontId="15" fillId="8" borderId="26" xfId="2" applyFont="1" applyFill="1" applyBorder="1" applyAlignment="1">
      <alignment vertical="center"/>
    </xf>
    <xf numFmtId="0" fontId="21" fillId="0" borderId="27" xfId="2" applyFont="1" applyBorder="1" applyAlignment="1">
      <alignment vertical="center"/>
    </xf>
    <xf numFmtId="0" fontId="21" fillId="0" borderId="28" xfId="2" applyFont="1" applyBorder="1" applyAlignment="1">
      <alignment vertical="center"/>
    </xf>
    <xf numFmtId="0" fontId="21" fillId="0" borderId="29" xfId="2" applyFont="1" applyBorder="1" applyAlignment="1">
      <alignment vertical="center"/>
    </xf>
    <xf numFmtId="0" fontId="21" fillId="0" borderId="30" xfId="2" applyFont="1" applyBorder="1" applyAlignment="1">
      <alignment vertical="center"/>
    </xf>
    <xf numFmtId="0" fontId="21" fillId="0" borderId="31" xfId="2" applyFont="1" applyBorder="1" applyAlignment="1">
      <alignment vertical="center"/>
    </xf>
    <xf numFmtId="0" fontId="21" fillId="0" borderId="32" xfId="2" applyFont="1" applyBorder="1" applyAlignment="1">
      <alignment vertical="center"/>
    </xf>
    <xf numFmtId="0" fontId="21" fillId="0" borderId="0" xfId="2" applyFont="1" applyAlignment="1">
      <alignment horizontal="right" vertical="center"/>
    </xf>
    <xf numFmtId="0" fontId="21" fillId="0" borderId="1" xfId="2" applyFont="1" applyBorder="1" applyAlignment="1">
      <alignment horizontal="right" vertical="center"/>
    </xf>
    <xf numFmtId="0" fontId="21" fillId="0" borderId="34" xfId="2" applyFont="1" applyBorder="1" applyAlignment="1">
      <alignment horizontal="right" vertical="center"/>
    </xf>
    <xf numFmtId="0" fontId="21" fillId="0" borderId="18" xfId="2" applyFont="1" applyBorder="1" applyAlignment="1">
      <alignment horizontal="right" vertical="center"/>
    </xf>
    <xf numFmtId="0" fontId="21" fillId="0" borderId="37" xfId="2" applyFont="1" applyBorder="1" applyAlignment="1">
      <alignment horizontal="right" vertical="center"/>
    </xf>
    <xf numFmtId="3" fontId="3" fillId="0" borderId="16" xfId="2" applyNumberFormat="1" applyFont="1" applyBorder="1" applyAlignment="1" applyProtection="1">
      <alignment horizontal="center" vertical="center"/>
      <protection locked="0"/>
    </xf>
    <xf numFmtId="49" fontId="3" fillId="0" borderId="8" xfId="2" applyNumberFormat="1" applyFont="1" applyBorder="1" applyAlignment="1">
      <alignment horizontal="center" vertical="center"/>
    </xf>
    <xf numFmtId="0" fontId="15" fillId="0" borderId="19" xfId="2" applyFont="1" applyBorder="1" applyAlignment="1">
      <alignment vertical="center"/>
    </xf>
    <xf numFmtId="0" fontId="21" fillId="0" borderId="41" xfId="2" applyFont="1" applyBorder="1" applyAlignment="1">
      <alignment vertical="center"/>
    </xf>
    <xf numFmtId="0" fontId="21" fillId="0" borderId="42" xfId="2" applyFont="1" applyBorder="1" applyAlignment="1">
      <alignment vertical="center"/>
    </xf>
    <xf numFmtId="0" fontId="21" fillId="0" borderId="43" xfId="2" applyFont="1" applyBorder="1" applyAlignment="1">
      <alignment vertical="center"/>
    </xf>
    <xf numFmtId="0" fontId="21" fillId="0" borderId="44" xfId="2" applyFont="1" applyBorder="1" applyAlignment="1">
      <alignment vertical="center"/>
    </xf>
    <xf numFmtId="0" fontId="21" fillId="0" borderId="45" xfId="2" applyFont="1" applyBorder="1" applyAlignment="1">
      <alignment vertical="center"/>
    </xf>
    <xf numFmtId="0" fontId="21" fillId="0" borderId="46" xfId="2" applyFont="1" applyBorder="1" applyAlignment="1">
      <alignment vertical="center"/>
    </xf>
    <xf numFmtId="3" fontId="3" fillId="0" borderId="15" xfId="2" applyNumberFormat="1" applyFont="1" applyBorder="1" applyAlignment="1" applyProtection="1">
      <alignment horizontal="center" vertical="center"/>
      <protection locked="0"/>
    </xf>
    <xf numFmtId="0" fontId="21" fillId="0" borderId="23" xfId="2" applyFont="1" applyBorder="1" applyAlignment="1">
      <alignment vertical="center"/>
    </xf>
    <xf numFmtId="0" fontId="21" fillId="8" borderId="18" xfId="2" applyFont="1" applyFill="1" applyBorder="1" applyAlignment="1">
      <alignment vertical="center"/>
    </xf>
    <xf numFmtId="0" fontId="21" fillId="0" borderId="18" xfId="2" applyFont="1" applyBorder="1"/>
    <xf numFmtId="0" fontId="21" fillId="0" borderId="18" xfId="2" applyFont="1" applyBorder="1" applyAlignment="1">
      <alignment vertical="top"/>
    </xf>
    <xf numFmtId="0" fontId="21" fillId="0" borderId="17" xfId="2" applyFont="1" applyBorder="1" applyAlignment="1">
      <alignment horizontal="left" vertical="center"/>
    </xf>
    <xf numFmtId="0" fontId="21" fillId="0" borderId="18" xfId="2" applyFont="1" applyBorder="1" applyAlignment="1">
      <alignment horizontal="left" vertical="center"/>
    </xf>
    <xf numFmtId="0" fontId="21" fillId="0" borderId="57" xfId="2" applyFont="1" applyBorder="1" applyAlignment="1">
      <alignment horizontal="left" vertical="center"/>
    </xf>
    <xf numFmtId="0" fontId="21" fillId="0" borderId="49" xfId="2" applyFont="1" applyBorder="1" applyAlignment="1">
      <alignment vertical="center"/>
    </xf>
    <xf numFmtId="0" fontId="15" fillId="0" borderId="0" xfId="2" applyFont="1" applyAlignment="1">
      <alignment horizontal="left" vertical="center" wrapText="1" indent="1"/>
    </xf>
    <xf numFmtId="164" fontId="26" fillId="8" borderId="19" xfId="2" applyNumberFormat="1" applyFont="1" applyFill="1" applyBorder="1" applyAlignment="1">
      <alignment horizontal="center" vertical="center"/>
    </xf>
    <xf numFmtId="0" fontId="15" fillId="0" borderId="1" xfId="2" applyFont="1" applyBorder="1" applyAlignment="1">
      <alignment horizontal="left" vertical="center"/>
    </xf>
    <xf numFmtId="164" fontId="28" fillId="0" borderId="16" xfId="2" applyNumberFormat="1" applyFont="1" applyBorder="1" applyAlignment="1" applyProtection="1">
      <alignment horizontal="center" vertical="center"/>
      <protection locked="0"/>
    </xf>
    <xf numFmtId="0" fontId="21" fillId="0" borderId="18" xfId="2" applyFont="1" applyBorder="1" applyAlignment="1">
      <alignment horizontal="right" vertical="center" wrapText="1"/>
    </xf>
    <xf numFmtId="0" fontId="21" fillId="0" borderId="54" xfId="2" applyFont="1" applyBorder="1" applyAlignment="1">
      <alignment horizontal="left" vertical="center"/>
    </xf>
    <xf numFmtId="0" fontId="21" fillId="0" borderId="1" xfId="2" applyFont="1" applyBorder="1" applyAlignment="1">
      <alignment horizontal="left" vertical="center"/>
    </xf>
    <xf numFmtId="0" fontId="21" fillId="0" borderId="1" xfId="2" applyFont="1" applyBorder="1" applyAlignment="1">
      <alignment horizontal="right" vertical="center" wrapText="1"/>
    </xf>
    <xf numFmtId="0" fontId="21" fillId="0" borderId="52" xfId="2" applyFont="1" applyBorder="1" applyAlignment="1">
      <alignment horizontal="right" vertical="center" wrapText="1"/>
    </xf>
    <xf numFmtId="0" fontId="21" fillId="0" borderId="49" xfId="2" applyFont="1" applyBorder="1" applyAlignment="1">
      <alignment horizontal="left" vertical="center"/>
    </xf>
    <xf numFmtId="0" fontId="3" fillId="0" borderId="53" xfId="2" applyFont="1" applyBorder="1"/>
    <xf numFmtId="0" fontId="21" fillId="0" borderId="3" xfId="2" applyFont="1" applyBorder="1" applyAlignment="1">
      <alignment vertical="center" wrapText="1"/>
    </xf>
    <xf numFmtId="0" fontId="3" fillId="0" borderId="3" xfId="2" applyFont="1" applyBorder="1" applyAlignment="1">
      <alignment vertical="center"/>
    </xf>
    <xf numFmtId="0" fontId="23" fillId="0" borderId="3" xfId="2" applyFont="1" applyBorder="1" applyAlignment="1">
      <alignment horizontal="right" vertical="center"/>
    </xf>
    <xf numFmtId="3" fontId="20" fillId="5" borderId="8" xfId="0" applyNumberFormat="1" applyFont="1" applyFill="1" applyBorder="1"/>
    <xf numFmtId="0" fontId="29" fillId="0" borderId="0" xfId="2" applyFont="1"/>
    <xf numFmtId="0" fontId="15" fillId="0" borderId="0" xfId="2" applyFont="1" applyAlignment="1">
      <alignment horizontal="center"/>
    </xf>
    <xf numFmtId="0" fontId="29" fillId="0" borderId="0" xfId="2" applyFont="1" applyAlignment="1">
      <alignment horizontal="left"/>
    </xf>
    <xf numFmtId="49" fontId="30" fillId="2" borderId="1" xfId="2" applyNumberFormat="1" applyFont="1" applyFill="1" applyBorder="1" applyAlignment="1" applyProtection="1">
      <alignment vertical="center"/>
      <protection locked="0"/>
    </xf>
    <xf numFmtId="0" fontId="3" fillId="0" borderId="0" xfId="2" applyFont="1" applyAlignment="1">
      <alignment horizontal="right"/>
    </xf>
    <xf numFmtId="49" fontId="30" fillId="0" borderId="1" xfId="2" applyNumberFormat="1" applyFont="1" applyBorder="1" applyAlignment="1">
      <alignment horizontal="left" vertical="center"/>
    </xf>
    <xf numFmtId="49" fontId="30" fillId="2" borderId="1" xfId="2" applyNumberFormat="1" applyFont="1" applyFill="1" applyBorder="1" applyAlignment="1" applyProtection="1">
      <alignment horizontal="left" vertical="center"/>
      <protection locked="0"/>
    </xf>
    <xf numFmtId="0" fontId="3" fillId="0" borderId="1" xfId="2" applyFont="1" applyBorder="1" applyAlignment="1">
      <alignment vertical="center"/>
    </xf>
    <xf numFmtId="0" fontId="31" fillId="0" borderId="1" xfId="2" applyFont="1" applyBorder="1" applyAlignment="1">
      <alignment horizontal="center" vertical="center"/>
    </xf>
    <xf numFmtId="14" fontId="30" fillId="0" borderId="1" xfId="2" applyNumberFormat="1" applyFont="1" applyBorder="1" applyAlignment="1">
      <alignment vertical="center"/>
    </xf>
    <xf numFmtId="14" fontId="30" fillId="2" borderId="1" xfId="2" applyNumberFormat="1" applyFont="1" applyFill="1" applyBorder="1" applyAlignment="1" applyProtection="1">
      <alignment vertical="center"/>
      <protection locked="0"/>
    </xf>
    <xf numFmtId="0" fontId="29" fillId="0" borderId="0" xfId="2" applyFont="1" applyAlignment="1">
      <alignment horizontal="center" vertical="top"/>
    </xf>
    <xf numFmtId="0" fontId="34" fillId="0" borderId="0" xfId="2" applyFont="1" applyAlignment="1">
      <alignment vertical="top" wrapText="1"/>
    </xf>
    <xf numFmtId="0" fontId="34" fillId="0" borderId="0" xfId="2" applyFont="1" applyAlignment="1">
      <alignment horizontal="left" vertical="top" wrapText="1"/>
    </xf>
    <xf numFmtId="0" fontId="5" fillId="0" borderId="0" xfId="2" applyFont="1"/>
    <xf numFmtId="0" fontId="3" fillId="0" borderId="0" xfId="2" applyFont="1" applyAlignment="1">
      <alignment vertical="top" wrapText="1"/>
    </xf>
    <xf numFmtId="0" fontId="3" fillId="0" borderId="0" xfId="2" applyFont="1" applyAlignment="1">
      <alignment horizontal="left" vertical="top" wrapText="1"/>
    </xf>
    <xf numFmtId="0" fontId="21" fillId="8" borderId="12" xfId="2" applyFont="1" applyFill="1" applyBorder="1" applyAlignment="1">
      <alignment vertical="center"/>
    </xf>
    <xf numFmtId="49" fontId="26" fillId="0" borderId="6" xfId="2" applyNumberFormat="1" applyFont="1" applyBorder="1" applyAlignment="1">
      <alignment horizontal="center" vertical="center" wrapText="1"/>
    </xf>
    <xf numFmtId="3" fontId="26" fillId="8" borderId="6" xfId="2" applyNumberFormat="1" applyFont="1" applyFill="1" applyBorder="1" applyAlignment="1" applyProtection="1">
      <alignment horizontal="center" vertical="center"/>
      <protection locked="0"/>
    </xf>
    <xf numFmtId="3" fontId="35" fillId="8" borderId="8" xfId="2" applyNumberFormat="1" applyFont="1" applyFill="1" applyBorder="1" applyAlignment="1" applyProtection="1">
      <alignment vertical="center"/>
      <protection locked="0"/>
    </xf>
    <xf numFmtId="3" fontId="26" fillId="8" borderId="20" xfId="2" applyNumberFormat="1" applyFont="1" applyFill="1" applyBorder="1" applyAlignment="1" applyProtection="1">
      <alignment horizontal="center" vertical="center"/>
      <protection locked="0"/>
    </xf>
    <xf numFmtId="3" fontId="26" fillId="8" borderId="19" xfId="2" applyNumberFormat="1" applyFont="1" applyFill="1" applyBorder="1" applyAlignment="1" applyProtection="1">
      <alignment horizontal="center" vertical="center"/>
      <protection locked="0"/>
    </xf>
    <xf numFmtId="3" fontId="28" fillId="0" borderId="20" xfId="2" applyNumberFormat="1" applyFont="1" applyBorder="1" applyAlignment="1" applyProtection="1">
      <alignment horizontal="center" vertical="center"/>
      <protection locked="0"/>
    </xf>
    <xf numFmtId="3" fontId="28" fillId="0" borderId="19" xfId="2" applyNumberFormat="1" applyFont="1" applyBorder="1" applyAlignment="1" applyProtection="1">
      <alignment horizontal="center" vertical="center"/>
      <protection locked="0"/>
    </xf>
    <xf numFmtId="3" fontId="28" fillId="0" borderId="21" xfId="2" applyNumberFormat="1" applyFont="1" applyBorder="1" applyAlignment="1" applyProtection="1">
      <alignment horizontal="center" vertical="center"/>
      <protection locked="0"/>
    </xf>
    <xf numFmtId="3" fontId="28" fillId="0" borderId="23" xfId="2" applyNumberFormat="1" applyFont="1" applyBorder="1" applyAlignment="1" applyProtection="1">
      <alignment horizontal="center" vertical="center"/>
      <protection locked="0"/>
    </xf>
    <xf numFmtId="4" fontId="36" fillId="0" borderId="20" xfId="2" applyNumberFormat="1" applyFont="1" applyBorder="1" applyAlignment="1">
      <alignment vertical="center"/>
    </xf>
    <xf numFmtId="4" fontId="36" fillId="0" borderId="15" xfId="2" applyNumberFormat="1" applyFont="1" applyBorder="1" applyAlignment="1">
      <alignment vertical="center"/>
    </xf>
    <xf numFmtId="4" fontId="36" fillId="0" borderId="21" xfId="2" applyNumberFormat="1" applyFont="1" applyBorder="1"/>
    <xf numFmtId="164" fontId="35" fillId="0" borderId="20" xfId="2" applyNumberFormat="1" applyFont="1" applyBorder="1"/>
    <xf numFmtId="3" fontId="26" fillId="8" borderId="12" xfId="2" applyNumberFormat="1" applyFont="1" applyFill="1" applyBorder="1" applyAlignment="1" applyProtection="1">
      <alignment horizontal="center" vertical="center"/>
      <protection locked="0"/>
    </xf>
    <xf numFmtId="3" fontId="28" fillId="0" borderId="16" xfId="2" applyNumberFormat="1" applyFont="1" applyBorder="1" applyAlignment="1" applyProtection="1">
      <alignment horizontal="center" vertical="center"/>
      <protection locked="0"/>
    </xf>
    <xf numFmtId="164" fontId="35" fillId="0" borderId="15" xfId="2" applyNumberFormat="1" applyFont="1" applyBorder="1"/>
    <xf numFmtId="164" fontId="35" fillId="0" borderId="16" xfId="2" applyNumberFormat="1" applyFont="1" applyBorder="1"/>
    <xf numFmtId="4" fontId="36" fillId="0" borderId="19" xfId="2" applyNumberFormat="1" applyFont="1" applyBorder="1" applyAlignment="1">
      <alignment vertical="center"/>
    </xf>
    <xf numFmtId="4" fontId="36" fillId="0" borderId="16" xfId="2" applyNumberFormat="1" applyFont="1" applyBorder="1" applyAlignment="1">
      <alignment vertical="center"/>
    </xf>
    <xf numFmtId="4" fontId="36" fillId="0" borderId="23" xfId="2" applyNumberFormat="1" applyFont="1" applyBorder="1"/>
    <xf numFmtId="3" fontId="26" fillId="8" borderId="11" xfId="2" applyNumberFormat="1" applyFont="1" applyFill="1" applyBorder="1" applyAlignment="1">
      <alignment horizontal="center" vertical="center"/>
    </xf>
    <xf numFmtId="3" fontId="26" fillId="8" borderId="12" xfId="2" applyNumberFormat="1" applyFont="1" applyFill="1" applyBorder="1" applyAlignment="1">
      <alignment horizontal="center" vertical="center"/>
    </xf>
    <xf numFmtId="0" fontId="37" fillId="8" borderId="47" xfId="2" applyFont="1" applyFill="1" applyBorder="1" applyAlignment="1">
      <alignment horizontal="center" vertical="center"/>
    </xf>
    <xf numFmtId="0" fontId="37" fillId="8" borderId="48" xfId="2" applyFont="1" applyFill="1" applyBorder="1" applyAlignment="1">
      <alignment horizontal="center" vertical="center"/>
    </xf>
    <xf numFmtId="3" fontId="28" fillId="0" borderId="15" xfId="2" applyNumberFormat="1" applyFont="1" applyBorder="1" applyAlignment="1" applyProtection="1">
      <alignment horizontal="center" vertical="center"/>
      <protection locked="0"/>
    </xf>
    <xf numFmtId="0" fontId="37" fillId="6" borderId="47" xfId="2" applyFont="1" applyFill="1" applyBorder="1" applyAlignment="1">
      <alignment horizontal="center" vertical="center"/>
    </xf>
    <xf numFmtId="3" fontId="28" fillId="0" borderId="55" xfId="2" applyNumberFormat="1" applyFont="1" applyBorder="1" applyAlignment="1" applyProtection="1">
      <alignment horizontal="center" vertical="center"/>
      <protection locked="0"/>
    </xf>
    <xf numFmtId="3" fontId="28" fillId="0" borderId="47" xfId="2" applyNumberFormat="1" applyFont="1" applyBorder="1" applyAlignment="1" applyProtection="1">
      <alignment horizontal="center" vertical="center"/>
      <protection locked="0"/>
    </xf>
    <xf numFmtId="3" fontId="26" fillId="8" borderId="50" xfId="2" applyNumberFormat="1" applyFont="1" applyFill="1" applyBorder="1" applyAlignment="1" applyProtection="1">
      <alignment horizontal="center" vertical="center"/>
      <protection locked="0"/>
    </xf>
    <xf numFmtId="4" fontId="35" fillId="7" borderId="59" xfId="0" applyNumberFormat="1" applyFont="1" applyFill="1" applyBorder="1"/>
    <xf numFmtId="3" fontId="26" fillId="8" borderId="56" xfId="2" applyNumberFormat="1" applyFont="1" applyFill="1" applyBorder="1" applyAlignment="1" applyProtection="1">
      <alignment horizontal="center" vertical="center"/>
      <protection locked="0"/>
    </xf>
    <xf numFmtId="164" fontId="36" fillId="7" borderId="8" xfId="0" applyNumberFormat="1" applyFont="1" applyFill="1" applyBorder="1"/>
    <xf numFmtId="164" fontId="36" fillId="7" borderId="16" xfId="0" applyNumberFormat="1" applyFont="1" applyFill="1" applyBorder="1"/>
    <xf numFmtId="164" fontId="36" fillId="7" borderId="15" xfId="0" applyNumberFormat="1" applyFont="1" applyFill="1" applyBorder="1"/>
    <xf numFmtId="3" fontId="36" fillId="7" borderId="19" xfId="0" applyNumberFormat="1" applyFont="1" applyFill="1" applyBorder="1"/>
    <xf numFmtId="3" fontId="36" fillId="7" borderId="20" xfId="0" applyNumberFormat="1" applyFont="1" applyFill="1" applyBorder="1"/>
    <xf numFmtId="10" fontId="36" fillId="0" borderId="16" xfId="3" applyNumberFormat="1" applyFont="1" applyFill="1" applyBorder="1" applyAlignment="1" applyProtection="1">
      <alignment horizontal="center" vertical="center"/>
    </xf>
    <xf numFmtId="10" fontId="36" fillId="0" borderId="15" xfId="3" applyNumberFormat="1" applyFont="1" applyFill="1" applyBorder="1" applyAlignment="1" applyProtection="1">
      <alignment horizontal="center" vertical="center"/>
    </xf>
    <xf numFmtId="0" fontId="37" fillId="6" borderId="16" xfId="2" applyFont="1" applyFill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4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49" fontId="21" fillId="8" borderId="6" xfId="2" applyNumberFormat="1" applyFont="1" applyFill="1" applyBorder="1" applyAlignment="1">
      <alignment horizontal="center" vertical="center"/>
    </xf>
    <xf numFmtId="0" fontId="15" fillId="8" borderId="7" xfId="2" applyFont="1" applyFill="1" applyBorder="1" applyAlignment="1">
      <alignment vertical="center"/>
    </xf>
    <xf numFmtId="0" fontId="15" fillId="8" borderId="5" xfId="2" applyFont="1" applyFill="1" applyBorder="1" applyAlignment="1">
      <alignment vertical="center"/>
    </xf>
    <xf numFmtId="49" fontId="21" fillId="8" borderId="8" xfId="2" applyNumberFormat="1" applyFont="1" applyFill="1" applyBorder="1" applyAlignment="1">
      <alignment horizontal="center" vertical="center"/>
    </xf>
    <xf numFmtId="49" fontId="21" fillId="8" borderId="9" xfId="2" applyNumberFormat="1" applyFont="1" applyFill="1" applyBorder="1" applyAlignment="1">
      <alignment horizontal="center" vertical="center"/>
    </xf>
    <xf numFmtId="0" fontId="21" fillId="8" borderId="0" xfId="2" applyFont="1" applyFill="1"/>
    <xf numFmtId="0" fontId="15" fillId="8" borderId="10" xfId="2" applyFont="1" applyFill="1" applyBorder="1" applyAlignment="1">
      <alignment horizontal="right" vertical="center"/>
    </xf>
    <xf numFmtId="0" fontId="38" fillId="8" borderId="10" xfId="2" applyFont="1" applyFill="1" applyBorder="1" applyAlignment="1">
      <alignment horizontal="right" vertical="center"/>
    </xf>
    <xf numFmtId="49" fontId="15" fillId="8" borderId="11" xfId="2" applyNumberFormat="1" applyFont="1" applyFill="1" applyBorder="1" applyAlignment="1">
      <alignment horizontal="center" vertical="center"/>
    </xf>
    <xf numFmtId="49" fontId="21" fillId="5" borderId="15" xfId="2" applyNumberFormat="1" applyFont="1" applyFill="1" applyBorder="1" applyAlignment="1">
      <alignment horizontal="center" vertical="center"/>
    </xf>
    <xf numFmtId="49" fontId="21" fillId="0" borderId="15" xfId="2" applyNumberFormat="1" applyFont="1" applyBorder="1" applyAlignment="1">
      <alignment horizontal="center" vertical="center"/>
    </xf>
    <xf numFmtId="0" fontId="21" fillId="0" borderId="0" xfId="2" applyFont="1"/>
    <xf numFmtId="0" fontId="38" fillId="0" borderId="19" xfId="2" applyFont="1" applyBorder="1" applyAlignment="1">
      <alignment horizontal="right" vertical="center"/>
    </xf>
    <xf numFmtId="0" fontId="38" fillId="0" borderId="16" xfId="2" applyFont="1" applyBorder="1" applyAlignment="1">
      <alignment horizontal="right" vertical="center"/>
    </xf>
    <xf numFmtId="49" fontId="21" fillId="0" borderId="21" xfId="2" applyNumberFormat="1" applyFont="1" applyBorder="1" applyAlignment="1">
      <alignment horizontal="center" vertical="center"/>
    </xf>
    <xf numFmtId="0" fontId="21" fillId="0" borderId="3" xfId="2" applyFont="1" applyBorder="1"/>
    <xf numFmtId="0" fontId="38" fillId="0" borderId="22" xfId="2" applyFont="1" applyBorder="1" applyAlignment="1">
      <alignment horizontal="right" vertical="center"/>
    </xf>
    <xf numFmtId="49" fontId="21" fillId="0" borderId="20" xfId="2" applyNumberFormat="1" applyFont="1" applyBorder="1" applyAlignment="1">
      <alignment horizontal="center" vertical="center"/>
    </xf>
    <xf numFmtId="0" fontId="38" fillId="0" borderId="35" xfId="2" applyFont="1" applyBorder="1" applyAlignment="1">
      <alignment horizontal="right" vertical="center"/>
    </xf>
    <xf numFmtId="0" fontId="38" fillId="0" borderId="36" xfId="2" applyFont="1" applyBorder="1" applyAlignment="1">
      <alignment horizontal="right" vertical="center"/>
    </xf>
    <xf numFmtId="49" fontId="21" fillId="0" borderId="9" xfId="2" applyNumberFormat="1" applyFont="1" applyBorder="1" applyAlignment="1">
      <alignment horizontal="center" vertical="center"/>
    </xf>
    <xf numFmtId="0" fontId="38" fillId="0" borderId="38" xfId="2" applyFont="1" applyBorder="1" applyAlignment="1">
      <alignment horizontal="right" vertical="center"/>
    </xf>
    <xf numFmtId="0" fontId="38" fillId="0" borderId="39" xfId="2" applyFont="1" applyBorder="1" applyAlignment="1">
      <alignment horizontal="right" vertical="center"/>
    </xf>
    <xf numFmtId="49" fontId="21" fillId="0" borderId="8" xfId="2" applyNumberFormat="1" applyFont="1" applyBorder="1" applyAlignment="1">
      <alignment horizontal="center" vertical="center"/>
    </xf>
    <xf numFmtId="0" fontId="38" fillId="0" borderId="40" xfId="2" applyFont="1" applyBorder="1" applyAlignment="1">
      <alignment horizontal="right" vertical="center"/>
    </xf>
    <xf numFmtId="49" fontId="15" fillId="8" borderId="9" xfId="2" applyNumberFormat="1" applyFont="1" applyFill="1" applyBorder="1" applyAlignment="1">
      <alignment horizontal="center" vertical="center"/>
    </xf>
    <xf numFmtId="0" fontId="38" fillId="0" borderId="18" xfId="2" applyFont="1" applyBorder="1" applyAlignment="1">
      <alignment vertical="center"/>
    </xf>
    <xf numFmtId="0" fontId="38" fillId="0" borderId="17" xfId="2" applyFont="1" applyBorder="1" applyAlignment="1">
      <alignment horizontal="right" vertical="center"/>
    </xf>
    <xf numFmtId="0" fontId="38" fillId="0" borderId="49" xfId="2" applyFont="1" applyBorder="1" applyAlignment="1">
      <alignment vertical="center"/>
    </xf>
    <xf numFmtId="0" fontId="38" fillId="0" borderId="53" xfId="2" applyFont="1" applyBorder="1" applyAlignment="1">
      <alignment horizontal="right" vertical="center"/>
    </xf>
    <xf numFmtId="49" fontId="15" fillId="0" borderId="15" xfId="2" applyNumberFormat="1" applyFont="1" applyBorder="1" applyAlignment="1">
      <alignment horizontal="center" vertical="center"/>
    </xf>
    <xf numFmtId="0" fontId="39" fillId="0" borderId="0" xfId="2" applyFont="1" applyAlignment="1">
      <alignment horizontal="right" vertical="center" indent="1"/>
    </xf>
    <xf numFmtId="0" fontId="15" fillId="0" borderId="0" xfId="2" applyFont="1" applyAlignment="1">
      <alignment horizontal="left" wrapText="1"/>
    </xf>
    <xf numFmtId="0" fontId="39" fillId="0" borderId="22" xfId="2" applyFont="1" applyBorder="1" applyAlignment="1">
      <alignment horizontal="right"/>
    </xf>
    <xf numFmtId="0" fontId="39" fillId="0" borderId="16" xfId="2" applyFont="1" applyBorder="1" applyAlignment="1">
      <alignment horizontal="right" vertical="center"/>
    </xf>
    <xf numFmtId="0" fontId="21" fillId="0" borderId="0" xfId="2" applyFont="1" applyAlignment="1">
      <alignment vertical="center"/>
    </xf>
    <xf numFmtId="0" fontId="39" fillId="0" borderId="62" xfId="2" applyFont="1" applyBorder="1" applyAlignment="1">
      <alignment horizontal="right" vertical="center"/>
    </xf>
    <xf numFmtId="0" fontId="43" fillId="0" borderId="16" xfId="2" applyFont="1" applyBorder="1" applyAlignment="1">
      <alignment horizontal="center" vertical="center" wrapText="1"/>
    </xf>
    <xf numFmtId="0" fontId="38" fillId="0" borderId="62" xfId="2" applyFont="1" applyBorder="1" applyAlignment="1">
      <alignment horizontal="right" vertical="center"/>
    </xf>
    <xf numFmtId="0" fontId="21" fillId="0" borderId="17" xfId="2" applyFont="1" applyBorder="1"/>
    <xf numFmtId="0" fontId="43" fillId="0" borderId="19" xfId="2" applyFont="1" applyBorder="1" applyAlignment="1">
      <alignment horizontal="center" vertical="center" wrapText="1"/>
    </xf>
    <xf numFmtId="49" fontId="21" fillId="0" borderId="51" xfId="2" applyNumberFormat="1" applyFont="1" applyBorder="1" applyAlignment="1">
      <alignment horizontal="center" vertical="center"/>
    </xf>
    <xf numFmtId="0" fontId="43" fillId="0" borderId="23" xfId="2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44" fillId="0" borderId="0" xfId="2" applyFont="1" applyAlignment="1">
      <alignment horizontal="left" vertical="center"/>
    </xf>
    <xf numFmtId="0" fontId="3" fillId="0" borderId="2" xfId="2" applyFont="1" applyBorder="1"/>
    <xf numFmtId="3" fontId="3" fillId="2" borderId="2" xfId="2" applyNumberFormat="1" applyFont="1" applyFill="1" applyBorder="1" applyAlignment="1">
      <alignment horizontal="center" vertical="center"/>
    </xf>
    <xf numFmtId="0" fontId="7" fillId="0" borderId="0" xfId="2" applyFont="1"/>
    <xf numFmtId="0" fontId="46" fillId="3" borderId="2" xfId="0" applyFont="1" applyFill="1" applyBorder="1"/>
    <xf numFmtId="0" fontId="46" fillId="4" borderId="2" xfId="0" applyFont="1" applyFill="1" applyBorder="1"/>
    <xf numFmtId="3" fontId="3" fillId="0" borderId="11" xfId="2" applyNumberFormat="1" applyFont="1" applyBorder="1" applyAlignment="1" applyProtection="1">
      <alignment horizontal="center" vertical="center"/>
      <protection locked="0"/>
    </xf>
    <xf numFmtId="3" fontId="3" fillId="0" borderId="12" xfId="2" applyNumberFormat="1" applyFont="1" applyBorder="1" applyAlignment="1" applyProtection="1">
      <alignment horizontal="center" vertical="center"/>
      <protection locked="0"/>
    </xf>
    <xf numFmtId="0" fontId="7" fillId="0" borderId="2" xfId="2" applyFont="1" applyBorder="1"/>
    <xf numFmtId="0" fontId="46" fillId="0" borderId="0" xfId="0" applyFont="1" applyAlignment="1">
      <alignment vertical="center" wrapText="1"/>
    </xf>
    <xf numFmtId="4" fontId="20" fillId="0" borderId="2" xfId="2" applyNumberFormat="1" applyFont="1" applyBorder="1" applyAlignment="1">
      <alignment vertical="center"/>
    </xf>
    <xf numFmtId="0" fontId="47" fillId="0" borderId="33" xfId="2" applyFont="1" applyBorder="1" applyAlignment="1">
      <alignment horizontal="right" vertical="center"/>
    </xf>
    <xf numFmtId="0" fontId="46" fillId="0" borderId="0" xfId="0" applyFont="1"/>
    <xf numFmtId="0" fontId="3" fillId="0" borderId="0" xfId="2" applyFont="1" applyAlignment="1">
      <alignment horizontal="center" vertical="center"/>
    </xf>
    <xf numFmtId="0" fontId="48" fillId="0" borderId="0" xfId="0" applyFont="1" applyAlignment="1">
      <alignment vertical="center" wrapText="1"/>
    </xf>
    <xf numFmtId="3" fontId="7" fillId="0" borderId="2" xfId="2" applyNumberFormat="1" applyFont="1" applyBorder="1" applyAlignment="1">
      <alignment horizontal="center" vertical="center"/>
    </xf>
    <xf numFmtId="0" fontId="3" fillId="0" borderId="0" xfId="2" quotePrefix="1" applyFont="1"/>
    <xf numFmtId="4" fontId="20" fillId="7" borderId="2" xfId="0" applyNumberFormat="1" applyFont="1" applyFill="1" applyBorder="1"/>
    <xf numFmtId="164" fontId="3" fillId="0" borderId="0" xfId="2" applyNumberFormat="1" applyFont="1"/>
    <xf numFmtId="3" fontId="20" fillId="7" borderId="0" xfId="0" applyNumberFormat="1" applyFont="1" applyFill="1"/>
    <xf numFmtId="0" fontId="3" fillId="0" borderId="2" xfId="2" applyFont="1" applyBorder="1" applyAlignment="1">
      <alignment horizontal="right" vertical="center"/>
    </xf>
    <xf numFmtId="0" fontId="49" fillId="0" borderId="0" xfId="2" applyFont="1" applyAlignment="1">
      <alignment horizontal="center" vertical="center"/>
    </xf>
    <xf numFmtId="0" fontId="3" fillId="0" borderId="0" xfId="2" applyFont="1" applyAlignment="1">
      <alignment horizontal="left"/>
    </xf>
    <xf numFmtId="0" fontId="50" fillId="0" borderId="0" xfId="2" applyFont="1" applyAlignment="1">
      <alignment horizontal="center"/>
    </xf>
    <xf numFmtId="0" fontId="45" fillId="0" borderId="0" xfId="2" applyFont="1"/>
    <xf numFmtId="49" fontId="22" fillId="2" borderId="1" xfId="2" applyNumberFormat="1" applyFont="1" applyFill="1" applyBorder="1" applyAlignment="1">
      <alignment horizontal="center" vertical="center"/>
    </xf>
    <xf numFmtId="0" fontId="34" fillId="0" borderId="0" xfId="2" applyFont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30" fillId="0" borderId="0" xfId="2" applyFont="1" applyAlignment="1">
      <alignment horizontal="center"/>
    </xf>
    <xf numFmtId="0" fontId="30" fillId="0" borderId="0" xfId="2" applyFont="1"/>
    <xf numFmtId="0" fontId="30" fillId="0" borderId="0" xfId="2" applyFont="1" applyAlignment="1">
      <alignment horizontal="center" vertical="top"/>
    </xf>
    <xf numFmtId="0" fontId="51" fillId="0" borderId="0" xfId="2" applyFont="1" applyAlignment="1">
      <alignment horizontal="left" vertical="center"/>
    </xf>
    <xf numFmtId="0" fontId="21" fillId="0" borderId="1" xfId="2" applyFont="1" applyBorder="1" applyAlignment="1">
      <alignment vertical="top"/>
    </xf>
    <xf numFmtId="0" fontId="21" fillId="0" borderId="0" xfId="2" applyFont="1" applyAlignment="1">
      <alignment vertical="top"/>
    </xf>
    <xf numFmtId="0" fontId="15" fillId="0" borderId="0" xfId="2" applyFont="1" applyAlignment="1">
      <alignment horizontal="right" vertical="center"/>
    </xf>
    <xf numFmtId="49" fontId="19" fillId="2" borderId="1" xfId="2" applyNumberFormat="1" applyFont="1" applyFill="1" applyBorder="1" applyAlignment="1" applyProtection="1">
      <alignment horizontal="center" vertical="center"/>
      <protection locked="0"/>
    </xf>
    <xf numFmtId="0" fontId="21" fillId="0" borderId="0" xfId="2" applyFont="1" applyAlignment="1">
      <alignment horizontal="center" vertical="top"/>
    </xf>
    <xf numFmtId="0" fontId="52" fillId="0" borderId="0" xfId="2" applyFont="1" applyAlignment="1">
      <alignment horizontal="left" vertical="center"/>
    </xf>
    <xf numFmtId="0" fontId="15" fillId="0" borderId="2" xfId="2" applyFont="1" applyBorder="1"/>
    <xf numFmtId="0" fontId="21" fillId="0" borderId="63" xfId="2" applyFont="1" applyBorder="1" applyAlignment="1">
      <alignment horizontal="left" vertical="center"/>
    </xf>
    <xf numFmtId="0" fontId="21" fillId="0" borderId="52" xfId="2" applyFont="1" applyBorder="1" applyAlignment="1">
      <alignment vertical="center"/>
    </xf>
    <xf numFmtId="0" fontId="21" fillId="8" borderId="14" xfId="2" applyFont="1" applyFill="1" applyBorder="1" applyAlignment="1">
      <alignment vertical="center"/>
    </xf>
    <xf numFmtId="3" fontId="26" fillId="8" borderId="11" xfId="2" applyNumberFormat="1" applyFont="1" applyFill="1" applyBorder="1" applyAlignment="1" applyProtection="1">
      <alignment horizontal="center" vertical="center"/>
      <protection locked="0"/>
    </xf>
    <xf numFmtId="3" fontId="26" fillId="0" borderId="64" xfId="2" applyNumberFormat="1" applyFont="1" applyBorder="1" applyAlignment="1" applyProtection="1">
      <alignment horizontal="center" vertical="center"/>
      <protection locked="0"/>
    </xf>
    <xf numFmtId="3" fontId="28" fillId="0" borderId="64" xfId="2" applyNumberFormat="1" applyFont="1" applyBorder="1" applyAlignment="1" applyProtection="1">
      <alignment horizontal="center" vertical="center"/>
      <protection locked="0"/>
    </xf>
    <xf numFmtId="165" fontId="36" fillId="7" borderId="9" xfId="3" applyNumberFormat="1" applyFont="1" applyFill="1" applyBorder="1" applyProtection="1"/>
    <xf numFmtId="4" fontId="28" fillId="0" borderId="16" xfId="2" applyNumberFormat="1" applyFont="1" applyBorder="1" applyAlignment="1" applyProtection="1">
      <alignment horizontal="center" vertical="center"/>
      <protection locked="0"/>
    </xf>
    <xf numFmtId="4" fontId="36" fillId="7" borderId="61" xfId="0" applyNumberFormat="1" applyFont="1" applyFill="1" applyBorder="1"/>
    <xf numFmtId="4" fontId="36" fillId="7" borderId="60" xfId="0" applyNumberFormat="1" applyFont="1" applyFill="1" applyBorder="1"/>
    <xf numFmtId="4" fontId="36" fillId="5" borderId="16" xfId="0" applyNumberFormat="1" applyFont="1" applyFill="1" applyBorder="1"/>
    <xf numFmtId="4" fontId="36" fillId="5" borderId="15" xfId="0" applyNumberFormat="1" applyFont="1" applyFill="1" applyBorder="1"/>
    <xf numFmtId="4" fontId="28" fillId="0" borderId="23" xfId="2" applyNumberFormat="1" applyFont="1" applyBorder="1" applyAlignment="1" applyProtection="1">
      <alignment horizontal="center" vertical="center"/>
      <protection locked="0"/>
    </xf>
    <xf numFmtId="1" fontId="28" fillId="0" borderId="15" xfId="2" applyNumberFormat="1" applyFont="1" applyBorder="1" applyAlignment="1" applyProtection="1">
      <alignment horizontal="center" vertical="center"/>
      <protection locked="0"/>
    </xf>
    <xf numFmtId="1" fontId="28" fillId="0" borderId="16" xfId="2" applyNumberFormat="1" applyFont="1" applyBorder="1" applyAlignment="1" applyProtection="1">
      <alignment horizontal="center" vertical="center"/>
      <protection locked="0"/>
    </xf>
    <xf numFmtId="1" fontId="36" fillId="7" borderId="58" xfId="3" applyNumberFormat="1" applyFont="1" applyFill="1" applyBorder="1" applyProtection="1"/>
    <xf numFmtId="0" fontId="17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top" wrapText="1"/>
    </xf>
    <xf numFmtId="0" fontId="29" fillId="0" borderId="52" xfId="2" applyFont="1" applyBorder="1" applyAlignment="1">
      <alignment horizontal="center" vertical="top"/>
    </xf>
    <xf numFmtId="0" fontId="32" fillId="0" borderId="0" xfId="2" applyFont="1" applyAlignment="1">
      <alignment horizontal="center" vertical="top" wrapText="1"/>
    </xf>
    <xf numFmtId="0" fontId="33" fillId="0" borderId="0" xfId="1" applyNumberFormat="1" applyFont="1" applyFill="1" applyBorder="1" applyAlignment="1" applyProtection="1">
      <alignment horizontal="center" vertical="top" wrapText="1"/>
    </xf>
    <xf numFmtId="0" fontId="34" fillId="0" borderId="0" xfId="2" applyFont="1" applyAlignment="1">
      <alignment horizontal="center" vertical="top" wrapText="1"/>
    </xf>
    <xf numFmtId="49" fontId="53" fillId="2" borderId="1" xfId="2" applyNumberFormat="1" applyFont="1" applyFill="1" applyBorder="1" applyAlignment="1" applyProtection="1">
      <alignment horizontal="left" vertical="center" wrapText="1"/>
      <protection locked="0"/>
    </xf>
    <xf numFmtId="49" fontId="22" fillId="2" borderId="1" xfId="2" applyNumberFormat="1" applyFont="1" applyFill="1" applyBorder="1" applyAlignment="1" applyProtection="1">
      <alignment horizontal="left" vertical="center" wrapText="1"/>
      <protection locked="0"/>
    </xf>
    <xf numFmtId="0" fontId="15" fillId="8" borderId="13" xfId="2" applyFont="1" applyFill="1" applyBorder="1" applyAlignment="1">
      <alignment horizontal="left" vertical="center" wrapText="1"/>
    </xf>
    <xf numFmtId="0" fontId="15" fillId="8" borderId="14" xfId="2" applyFont="1" applyFill="1" applyBorder="1" applyAlignment="1">
      <alignment horizontal="left" vertical="center" wrapText="1"/>
    </xf>
    <xf numFmtId="0" fontId="15" fillId="8" borderId="12" xfId="2" applyFont="1" applyFill="1" applyBorder="1" applyAlignment="1">
      <alignment horizontal="left" vertical="center" wrapText="1"/>
    </xf>
    <xf numFmtId="0" fontId="15" fillId="8" borderId="4" xfId="2" applyFont="1" applyFill="1" applyBorder="1" applyAlignment="1">
      <alignment horizontal="left" vertical="center" wrapText="1"/>
    </xf>
    <xf numFmtId="0" fontId="15" fillId="8" borderId="7" xfId="2" applyFont="1" applyFill="1" applyBorder="1" applyAlignment="1">
      <alignment horizontal="left" vertical="center" wrapText="1"/>
    </xf>
    <xf numFmtId="0" fontId="15" fillId="8" borderId="5" xfId="2" applyFont="1" applyFill="1" applyBorder="1" applyAlignment="1">
      <alignment horizontal="left"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top"/>
    </xf>
    <xf numFmtId="0" fontId="2" fillId="0" borderId="0" xfId="2" applyFont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2"/>
    <cellStyle name="Процентный" xfId="3" builtinId="5"/>
  </cellStyles>
  <dxfs count="3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9C0006"/>
      </font>
      <fill>
        <patternFill>
          <bgColor theme="5" tint="0.79998168889431442"/>
        </patternFill>
      </fill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0</xdr:row>
      <xdr:rowOff>1</xdr:rowOff>
    </xdr:from>
    <xdr:to>
      <xdr:col>6</xdr:col>
      <xdr:colOff>247650</xdr:colOff>
      <xdr:row>2</xdr:row>
      <xdr:rowOff>23574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1"/>
          <a:ext cx="304800" cy="347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B1:CG108"/>
  <sheetViews>
    <sheetView tabSelected="1" topLeftCell="B57" zoomScaleNormal="100" workbookViewId="0">
      <selection activeCell="B88" sqref="B88:J90"/>
    </sheetView>
  </sheetViews>
  <sheetFormatPr defaultColWidth="9.140625" defaultRowHeight="12.75"/>
  <cols>
    <col min="1" max="1" width="1.7109375" style="13" customWidth="1"/>
    <col min="2" max="2" width="6.7109375" style="13" customWidth="1"/>
    <col min="3" max="3" width="11.28515625" style="13" bestFit="1" customWidth="1"/>
    <col min="4" max="4" width="7" style="13" customWidth="1"/>
    <col min="5" max="5" width="14.5703125" style="13" customWidth="1"/>
    <col min="6" max="6" width="4.5703125" style="13" customWidth="1"/>
    <col min="7" max="7" width="7.28515625" style="13" customWidth="1"/>
    <col min="8" max="8" width="4.28515625" style="13" customWidth="1"/>
    <col min="9" max="9" width="9.85546875" style="13" customWidth="1"/>
    <col min="10" max="10" width="10.7109375" style="13" customWidth="1"/>
    <col min="11" max="11" width="9.28515625" style="76" customWidth="1"/>
    <col min="12" max="12" width="11.140625" style="13" customWidth="1"/>
    <col min="13" max="13" width="15" style="176" hidden="1" customWidth="1"/>
    <col min="14" max="14" width="11.28515625" style="13" customWidth="1"/>
    <col min="15" max="15" width="12.85546875" style="13" hidden="1" customWidth="1"/>
    <col min="16" max="16" width="4.42578125" style="13" hidden="1" customWidth="1"/>
    <col min="17" max="17" width="5.5703125" style="13" hidden="1" customWidth="1"/>
    <col min="18" max="18" width="15.5703125" style="13" hidden="1" customWidth="1"/>
    <col min="19" max="19" width="1.5703125" style="13" hidden="1" customWidth="1"/>
    <col min="20" max="20" width="11" style="13" hidden="1" customWidth="1"/>
    <col min="21" max="30" width="9.140625" style="13" hidden="1" customWidth="1"/>
    <col min="31" max="31" width="127.7109375" style="13" customWidth="1"/>
    <col min="32" max="69" width="9.140625" style="13" customWidth="1"/>
    <col min="70" max="70" width="11.28515625" style="13" customWidth="1"/>
    <col min="71" max="82" width="9.140625" style="13" customWidth="1"/>
    <col min="83" max="83" width="6.28515625" style="13" customWidth="1"/>
    <col min="84" max="84" width="9.140625" style="13"/>
    <col min="85" max="85" width="19.28515625" style="13" customWidth="1"/>
    <col min="86" max="86" width="26.85546875" style="13" customWidth="1"/>
    <col min="87" max="236" width="9.140625" style="13"/>
    <col min="237" max="237" width="5.140625" style="13" customWidth="1"/>
    <col min="238" max="238" width="9.42578125" style="13" bestFit="1" customWidth="1"/>
    <col min="239" max="239" width="7" style="13" customWidth="1"/>
    <col min="240" max="240" width="14.5703125" style="13" customWidth="1"/>
    <col min="241" max="241" width="4.5703125" style="13" customWidth="1"/>
    <col min="242" max="242" width="7.28515625" style="13" customWidth="1"/>
    <col min="243" max="243" width="4.28515625" style="13" customWidth="1"/>
    <col min="244" max="244" width="9.85546875" style="13" customWidth="1"/>
    <col min="245" max="245" width="12.140625" style="13" customWidth="1"/>
    <col min="246" max="247" width="9.28515625" style="13" customWidth="1"/>
    <col min="248" max="248" width="0" style="13" hidden="1" customWidth="1"/>
    <col min="249" max="249" width="12.85546875" style="13" customWidth="1"/>
    <col min="250" max="16384" width="9.140625" style="13"/>
  </cols>
  <sheetData>
    <row r="1" spans="2:21">
      <c r="F1" s="232">
        <f>M85</f>
        <v>83</v>
      </c>
      <c r="G1" s="232"/>
      <c r="I1" s="14" t="s">
        <v>3</v>
      </c>
      <c r="K1" s="13"/>
    </row>
    <row r="2" spans="2:21">
      <c r="F2" s="232"/>
      <c r="G2" s="232"/>
      <c r="I2" s="11" t="s">
        <v>2</v>
      </c>
      <c r="J2" s="202" t="s">
        <v>180</v>
      </c>
      <c r="K2" s="12" t="s">
        <v>164</v>
      </c>
    </row>
    <row r="3" spans="2:21" s="206" customFormat="1" ht="15.75">
      <c r="B3" s="248" t="s">
        <v>0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05"/>
    </row>
    <row r="4" spans="2:21" s="206" customFormat="1" ht="15.75">
      <c r="B4" s="247" t="s">
        <v>1</v>
      </c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07">
        <f>COUNTA(J2)</f>
        <v>1</v>
      </c>
      <c r="N4" s="208" t="str">
        <f>IF(M4=1," ","Не заполнено")</f>
        <v xml:space="preserve"> </v>
      </c>
    </row>
    <row r="5" spans="2:21" s="206" customFormat="1" ht="15.75">
      <c r="B5" s="246" t="s">
        <v>182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05"/>
    </row>
    <row r="6" spans="2:21" s="144" customFormat="1" ht="12" customHeight="1">
      <c r="B6" s="3"/>
      <c r="C6" s="209"/>
      <c r="D6" s="209"/>
      <c r="E6" s="209"/>
      <c r="F6" s="210"/>
      <c r="G6" s="210"/>
      <c r="H6" s="210"/>
      <c r="I6" s="210"/>
      <c r="J6" s="211" t="s">
        <v>4</v>
      </c>
      <c r="K6" s="212" t="s">
        <v>41</v>
      </c>
      <c r="L6" s="210"/>
      <c r="M6" s="213">
        <f>COUNTA(K6)</f>
        <v>1</v>
      </c>
      <c r="N6" s="214" t="str">
        <f>IF(M6=1," ","Не заполнено")</f>
        <v xml:space="preserve"> </v>
      </c>
      <c r="T6" s="215" t="s">
        <v>5</v>
      </c>
    </row>
    <row r="7" spans="2:21" ht="27.75" customHeight="1" thickBot="1">
      <c r="B7" s="238" t="s">
        <v>183</v>
      </c>
      <c r="C7" s="239"/>
      <c r="D7" s="239"/>
      <c r="E7" s="239"/>
      <c r="F7" s="239"/>
      <c r="G7" s="239"/>
      <c r="H7" s="239"/>
      <c r="I7" s="239"/>
      <c r="J7" s="239"/>
      <c r="K7" s="4"/>
      <c r="L7" s="4"/>
      <c r="M7" s="1">
        <f>COUNTA(B7)</f>
        <v>1</v>
      </c>
      <c r="N7" s="203" t="str">
        <f>IF(M7=1," ","Не заполнено")</f>
        <v xml:space="preserve"> </v>
      </c>
      <c r="T7" s="179"/>
      <c r="U7" s="180" t="s">
        <v>6</v>
      </c>
    </row>
    <row r="8" spans="2:21" ht="17.25" customHeight="1" thickBot="1">
      <c r="B8" s="5"/>
      <c r="C8" s="5"/>
      <c r="D8" s="5"/>
      <c r="E8" s="5"/>
      <c r="F8" s="5"/>
      <c r="G8" s="5"/>
      <c r="H8" s="5"/>
      <c r="I8" s="5"/>
      <c r="J8" s="5"/>
      <c r="K8" s="204"/>
      <c r="L8" s="6"/>
      <c r="M8" s="1"/>
      <c r="T8" s="178"/>
      <c r="U8" s="13" t="s">
        <v>7</v>
      </c>
    </row>
    <row r="9" spans="2:21" ht="15" thickBot="1">
      <c r="B9" s="129" t="s">
        <v>8</v>
      </c>
      <c r="C9" s="130" t="s">
        <v>9</v>
      </c>
      <c r="D9" s="131"/>
      <c r="E9" s="131"/>
      <c r="F9" s="131"/>
      <c r="G9" s="131"/>
      <c r="H9" s="131"/>
      <c r="I9" s="131"/>
      <c r="J9" s="132"/>
      <c r="K9" s="90" t="s">
        <v>180</v>
      </c>
      <c r="L9" s="90" t="s">
        <v>181</v>
      </c>
      <c r="T9" s="178"/>
      <c r="U9" s="13" t="s">
        <v>173</v>
      </c>
    </row>
    <row r="10" spans="2:21" ht="15.75" customHeight="1" thickBot="1">
      <c r="B10" s="133" t="s">
        <v>10</v>
      </c>
      <c r="C10" s="16" t="s">
        <v>11</v>
      </c>
      <c r="D10" s="134"/>
      <c r="E10" s="134"/>
      <c r="F10" s="134"/>
      <c r="G10" s="134"/>
      <c r="H10" s="134"/>
      <c r="I10" s="134"/>
      <c r="J10" s="135"/>
      <c r="K10" s="91">
        <v>1</v>
      </c>
      <c r="L10" s="91">
        <v>1</v>
      </c>
      <c r="M10" s="1">
        <f>COUNTA(K10:L10)</f>
        <v>2</v>
      </c>
      <c r="N10" s="177" t="str">
        <f>IF(M10=2," ","Не заполнено")</f>
        <v xml:space="preserve"> </v>
      </c>
      <c r="T10" s="181"/>
      <c r="U10" s="13" t="s">
        <v>12</v>
      </c>
    </row>
    <row r="11" spans="2:21" ht="15.75" customHeight="1" thickBot="1">
      <c r="B11" s="136" t="s">
        <v>13</v>
      </c>
      <c r="C11" s="16" t="s">
        <v>136</v>
      </c>
      <c r="D11" s="134"/>
      <c r="E11" s="134"/>
      <c r="F11" s="134"/>
      <c r="G11" s="134"/>
      <c r="H11" s="134"/>
      <c r="I11" s="134"/>
      <c r="J11" s="135"/>
      <c r="K11" s="91">
        <v>72</v>
      </c>
      <c r="L11" s="91">
        <v>77</v>
      </c>
      <c r="M11" s="1">
        <f>COUNTA(K11:L11)</f>
        <v>2</v>
      </c>
      <c r="N11" s="177" t="str">
        <f>IF(M11=2," ","Не заполнено")</f>
        <v xml:space="preserve"> </v>
      </c>
      <c r="T11" s="182"/>
      <c r="U11" s="13" t="s">
        <v>14</v>
      </c>
    </row>
    <row r="12" spans="2:21" ht="15.75" hidden="1" customHeight="1" thickBot="1">
      <c r="B12" s="137" t="s">
        <v>15</v>
      </c>
      <c r="C12" s="138"/>
      <c r="D12" s="139"/>
      <c r="E12" s="139"/>
      <c r="F12" s="139"/>
      <c r="G12" s="139"/>
      <c r="H12" s="139"/>
      <c r="I12" s="139"/>
      <c r="J12" s="140" t="s">
        <v>16</v>
      </c>
      <c r="K12" s="92"/>
      <c r="L12" s="92"/>
      <c r="M12" s="1"/>
      <c r="Q12" s="183">
        <v>1</v>
      </c>
      <c r="R12" s="184">
        <v>1</v>
      </c>
      <c r="T12" s="178"/>
    </row>
    <row r="13" spans="2:21" ht="12.95" customHeight="1">
      <c r="B13" s="141" t="s">
        <v>17</v>
      </c>
      <c r="C13" s="17" t="s">
        <v>131</v>
      </c>
      <c r="D13" s="18"/>
      <c r="E13" s="18"/>
      <c r="F13" s="18"/>
      <c r="G13" s="18"/>
      <c r="H13" s="18"/>
      <c r="I13" s="18"/>
      <c r="J13" s="19"/>
      <c r="K13" s="93">
        <v>0</v>
      </c>
      <c r="L13" s="94">
        <v>0</v>
      </c>
      <c r="M13" s="1">
        <f>COUNTA(K13:L13)</f>
        <v>2</v>
      </c>
      <c r="N13" s="177" t="str">
        <f>IF(M13=2," ","Не заполнено")</f>
        <v xml:space="preserve"> </v>
      </c>
      <c r="Q13" s="48">
        <v>55</v>
      </c>
      <c r="R13" s="39">
        <v>44</v>
      </c>
      <c r="T13" s="178"/>
    </row>
    <row r="14" spans="2:21" ht="12.95" customHeight="1">
      <c r="B14" s="142" t="s">
        <v>18</v>
      </c>
      <c r="C14" s="20" t="s">
        <v>19</v>
      </c>
      <c r="D14" s="21"/>
      <c r="E14" s="21"/>
      <c r="F14" s="21"/>
      <c r="G14" s="21"/>
      <c r="H14" s="21"/>
      <c r="I14" s="21"/>
      <c r="J14" s="22"/>
      <c r="K14" s="95">
        <v>0</v>
      </c>
      <c r="L14" s="96">
        <v>0</v>
      </c>
      <c r="M14" s="1">
        <f>COUNTA(K14:L14)</f>
        <v>2</v>
      </c>
      <c r="N14" s="177" t="str">
        <f>IF(M14=2," ","Не заполнено")</f>
        <v xml:space="preserve"> </v>
      </c>
      <c r="Q14" s="48">
        <v>550</v>
      </c>
      <c r="R14" s="39">
        <v>330</v>
      </c>
      <c r="T14" s="178"/>
    </row>
    <row r="15" spans="2:21" ht="12.95" customHeight="1">
      <c r="B15" s="142" t="s">
        <v>20</v>
      </c>
      <c r="C15" s="20" t="s">
        <v>21</v>
      </c>
      <c r="D15" s="21"/>
      <c r="E15" s="21"/>
      <c r="F15" s="21"/>
      <c r="G15" s="21"/>
      <c r="H15" s="21"/>
      <c r="I15" s="21"/>
      <c r="J15" s="22"/>
      <c r="K15" s="95">
        <v>0</v>
      </c>
      <c r="L15" s="96">
        <v>0</v>
      </c>
      <c r="M15" s="1">
        <f>COUNTA(K15:L15)</f>
        <v>2</v>
      </c>
      <c r="N15" s="177" t="str">
        <f>IF(M15=2," ","Не заполнено")</f>
        <v xml:space="preserve"> </v>
      </c>
      <c r="Q15" s="48">
        <v>55</v>
      </c>
      <c r="R15" s="39">
        <v>20</v>
      </c>
      <c r="T15" s="178"/>
    </row>
    <row r="16" spans="2:21" ht="12.95" customHeight="1" thickBot="1">
      <c r="B16" s="142" t="s">
        <v>22</v>
      </c>
      <c r="C16" s="20" t="s">
        <v>46</v>
      </c>
      <c r="D16" s="21"/>
      <c r="E16" s="21"/>
      <c r="F16" s="21"/>
      <c r="G16" s="21"/>
      <c r="H16" s="21"/>
      <c r="I16" s="21"/>
      <c r="J16" s="22"/>
      <c r="K16" s="97">
        <v>0</v>
      </c>
      <c r="L16" s="98">
        <v>0</v>
      </c>
      <c r="M16" s="1">
        <f>COUNTA(K16:L16)</f>
        <v>2</v>
      </c>
      <c r="N16" s="177" t="str">
        <f>IF(M16=2," ","Не заполнено")</f>
        <v xml:space="preserve"> </v>
      </c>
      <c r="T16" s="185" t="s">
        <v>23</v>
      </c>
    </row>
    <row r="17" spans="2:85" ht="12.95" hidden="1" customHeight="1">
      <c r="B17" s="143" t="s">
        <v>24</v>
      </c>
      <c r="C17" s="144"/>
      <c r="D17" s="23"/>
      <c r="E17" s="23"/>
      <c r="F17" s="23"/>
      <c r="G17" s="24"/>
      <c r="H17" s="24"/>
      <c r="I17" s="24"/>
      <c r="J17" s="145" t="s">
        <v>25</v>
      </c>
      <c r="K17" s="99" t="e">
        <f>K16/K14</f>
        <v>#DIV/0!</v>
      </c>
      <c r="L17" s="99" t="e">
        <f>L16/L14</f>
        <v>#DIV/0!</v>
      </c>
      <c r="M17" s="1"/>
      <c r="R17" s="186" t="s">
        <v>51</v>
      </c>
      <c r="T17" s="187">
        <v>1</v>
      </c>
      <c r="U17" s="13" t="s">
        <v>27</v>
      </c>
    </row>
    <row r="18" spans="2:85" ht="12.95" hidden="1" customHeight="1">
      <c r="B18" s="143" t="s">
        <v>28</v>
      </c>
      <c r="C18" s="144"/>
      <c r="D18" s="23"/>
      <c r="E18" s="23"/>
      <c r="F18" s="23"/>
      <c r="G18" s="21"/>
      <c r="H18" s="24"/>
      <c r="I18" s="24"/>
      <c r="J18" s="146" t="s">
        <v>29</v>
      </c>
      <c r="K18" s="100" t="e">
        <f>K15/K16</f>
        <v>#DIV/0!</v>
      </c>
      <c r="L18" s="100" t="e">
        <f>L15/L16</f>
        <v>#DIV/0!</v>
      </c>
      <c r="M18" s="1"/>
      <c r="R18" s="186" t="s">
        <v>36</v>
      </c>
      <c r="T18" s="187">
        <v>0.75</v>
      </c>
      <c r="U18" s="13" t="s">
        <v>30</v>
      </c>
    </row>
    <row r="19" spans="2:85" ht="12.95" hidden="1" customHeight="1" thickBot="1">
      <c r="B19" s="147" t="s">
        <v>31</v>
      </c>
      <c r="C19" s="144"/>
      <c r="D19" s="23"/>
      <c r="E19" s="23"/>
      <c r="F19" s="23"/>
      <c r="G19" s="148"/>
      <c r="H19" s="148"/>
      <c r="I19" s="148"/>
      <c r="J19" s="149" t="s">
        <v>32</v>
      </c>
      <c r="K19" s="101" t="e">
        <f>K17*K18</f>
        <v>#DIV/0!</v>
      </c>
      <c r="L19" s="101" t="e">
        <f>L17*L18</f>
        <v>#DIV/0!</v>
      </c>
      <c r="M19" s="1"/>
      <c r="R19" s="186" t="s">
        <v>57</v>
      </c>
      <c r="T19" s="187">
        <v>0.49</v>
      </c>
      <c r="U19" s="13" t="s">
        <v>34</v>
      </c>
    </row>
    <row r="20" spans="2:85" ht="12.95" customHeight="1">
      <c r="B20" s="141" t="s">
        <v>35</v>
      </c>
      <c r="C20" s="25" t="s">
        <v>132</v>
      </c>
      <c r="D20" s="26"/>
      <c r="E20" s="26"/>
      <c r="F20" s="26"/>
      <c r="G20" s="26"/>
      <c r="H20" s="26"/>
      <c r="I20" s="26"/>
      <c r="J20" s="27"/>
      <c r="K20" s="93">
        <v>0</v>
      </c>
      <c r="L20" s="94">
        <v>0</v>
      </c>
      <c r="M20" s="1">
        <f>COUNTA(K20:L20)</f>
        <v>2</v>
      </c>
      <c r="N20" s="177" t="str">
        <f>IF(M20=2," ","Не заполнено")</f>
        <v xml:space="preserve"> </v>
      </c>
      <c r="R20" s="186" t="s">
        <v>39</v>
      </c>
      <c r="T20" s="178"/>
    </row>
    <row r="21" spans="2:85" ht="12.95" customHeight="1">
      <c r="B21" s="143" t="s">
        <v>37</v>
      </c>
      <c r="C21" s="28" t="s">
        <v>38</v>
      </c>
      <c r="D21" s="29"/>
      <c r="E21" s="29"/>
      <c r="F21" s="29"/>
      <c r="G21" s="29"/>
      <c r="H21" s="29"/>
      <c r="I21" s="29"/>
      <c r="J21" s="30"/>
      <c r="K21" s="95">
        <v>0</v>
      </c>
      <c r="L21" s="96">
        <v>0</v>
      </c>
      <c r="M21" s="1">
        <f>COUNTA(K21:L21)</f>
        <v>2</v>
      </c>
      <c r="N21" s="177" t="str">
        <f>IF(M21=2," ","Не заполнено")</f>
        <v xml:space="preserve"> </v>
      </c>
      <c r="R21" s="186" t="s">
        <v>33</v>
      </c>
      <c r="T21" s="178"/>
    </row>
    <row r="22" spans="2:85" ht="12.95" customHeight="1">
      <c r="B22" s="143" t="s">
        <v>40</v>
      </c>
      <c r="C22" s="31" t="s">
        <v>21</v>
      </c>
      <c r="D22" s="32"/>
      <c r="E22" s="32"/>
      <c r="F22" s="32"/>
      <c r="G22" s="32"/>
      <c r="H22" s="32"/>
      <c r="I22" s="32"/>
      <c r="J22" s="33"/>
      <c r="K22" s="95">
        <v>0</v>
      </c>
      <c r="L22" s="96">
        <v>0</v>
      </c>
      <c r="M22" s="1">
        <f>COUNTA(K22:L22)</f>
        <v>2</v>
      </c>
      <c r="N22" s="177" t="str">
        <f>IF(M22=2," ","Не заполнено")</f>
        <v xml:space="preserve"> </v>
      </c>
      <c r="R22" s="186" t="s">
        <v>130</v>
      </c>
      <c r="T22" s="178"/>
      <c r="U22" s="76" t="s">
        <v>42</v>
      </c>
      <c r="X22" s="188" t="s">
        <v>43</v>
      </c>
      <c r="Y22" s="189" t="s">
        <v>44</v>
      </c>
    </row>
    <row r="23" spans="2:85" ht="12.95" customHeight="1" thickBot="1">
      <c r="B23" s="143" t="s">
        <v>45</v>
      </c>
      <c r="C23" s="20" t="s">
        <v>46</v>
      </c>
      <c r="D23" s="21"/>
      <c r="E23" s="21"/>
      <c r="F23" s="21"/>
      <c r="G23" s="21"/>
      <c r="H23" s="21"/>
      <c r="I23" s="21"/>
      <c r="J23" s="22"/>
      <c r="K23" s="97">
        <v>0</v>
      </c>
      <c r="L23" s="98">
        <v>0</v>
      </c>
      <c r="M23" s="1">
        <f>COUNTA(K23:L23)</f>
        <v>2</v>
      </c>
      <c r="N23" s="177" t="str">
        <f>IF(M23=2," ","Не заполнено")</f>
        <v xml:space="preserve"> </v>
      </c>
      <c r="R23" s="186" t="s">
        <v>41</v>
      </c>
      <c r="T23" s="178"/>
      <c r="X23" s="188" t="s">
        <v>47</v>
      </c>
      <c r="Y23" s="189" t="s">
        <v>48</v>
      </c>
    </row>
    <row r="24" spans="2:85" ht="12.95" hidden="1" customHeight="1">
      <c r="B24" s="150" t="s">
        <v>49</v>
      </c>
      <c r="C24" s="144"/>
      <c r="D24" s="34"/>
      <c r="E24" s="34"/>
      <c r="F24" s="34"/>
      <c r="G24" s="35"/>
      <c r="H24" s="35"/>
      <c r="I24" s="36"/>
      <c r="J24" s="151" t="s">
        <v>50</v>
      </c>
      <c r="K24" s="102" t="e">
        <f>K21/K20</f>
        <v>#DIV/0!</v>
      </c>
      <c r="L24" s="102" t="e">
        <f>L21/L20</f>
        <v>#DIV/0!</v>
      </c>
      <c r="M24" s="1"/>
      <c r="N24" s="177"/>
      <c r="R24" s="186" t="s">
        <v>26</v>
      </c>
      <c r="T24" s="178"/>
      <c r="X24" s="188" t="s">
        <v>52</v>
      </c>
      <c r="Y24" s="189" t="s">
        <v>53</v>
      </c>
      <c r="CG24" s="13" t="s">
        <v>54</v>
      </c>
    </row>
    <row r="25" spans="2:85" ht="12.95" hidden="1" customHeight="1">
      <c r="B25" s="143" t="s">
        <v>55</v>
      </c>
      <c r="C25" s="144"/>
      <c r="D25" s="34"/>
      <c r="E25" s="34"/>
      <c r="F25" s="34"/>
      <c r="G25" s="37"/>
      <c r="H25" s="35"/>
      <c r="I25" s="36"/>
      <c r="J25" s="152" t="s">
        <v>56</v>
      </c>
      <c r="K25" s="99" t="e">
        <f>K23/K21</f>
        <v>#DIV/0!</v>
      </c>
      <c r="L25" s="99" t="e">
        <f>L23/L21</f>
        <v>#DIV/0!</v>
      </c>
      <c r="M25" s="1"/>
      <c r="N25" s="177"/>
      <c r="T25" s="178"/>
    </row>
    <row r="26" spans="2:85" ht="12.95" hidden="1" customHeight="1">
      <c r="B26" s="143" t="s">
        <v>58</v>
      </c>
      <c r="C26" s="144"/>
      <c r="D26" s="34"/>
      <c r="E26" s="34"/>
      <c r="F26" s="34"/>
      <c r="G26" s="37"/>
      <c r="H26" s="37"/>
      <c r="I26" s="38"/>
      <c r="J26" s="152" t="s">
        <v>59</v>
      </c>
      <c r="K26" s="100" t="e">
        <f>K22/K23</f>
        <v>#DIV/0!</v>
      </c>
      <c r="L26" s="100" t="e">
        <f>L22/L23</f>
        <v>#DIV/0!</v>
      </c>
      <c r="M26" s="1"/>
      <c r="N26" s="177"/>
      <c r="T26" s="178"/>
    </row>
    <row r="27" spans="2:85" ht="12.95" hidden="1" customHeight="1" thickBot="1">
      <c r="B27" s="153" t="s">
        <v>60</v>
      </c>
      <c r="C27" s="144"/>
      <c r="D27" s="144"/>
      <c r="E27" s="144"/>
      <c r="F27" s="144"/>
      <c r="G27" s="144"/>
      <c r="H27" s="144"/>
      <c r="I27" s="144"/>
      <c r="J27" s="154" t="s">
        <v>61</v>
      </c>
      <c r="K27" s="101" t="e">
        <f>K25*K26</f>
        <v>#DIV/0!</v>
      </c>
      <c r="L27" s="101" t="e">
        <f>L25*L26</f>
        <v>#DIV/0!</v>
      </c>
      <c r="M27" s="1"/>
      <c r="N27" s="177"/>
    </row>
    <row r="28" spans="2:85" ht="12.95" customHeight="1">
      <c r="B28" s="141" t="s">
        <v>62</v>
      </c>
      <c r="C28" s="25" t="s">
        <v>135</v>
      </c>
      <c r="D28" s="26"/>
      <c r="E28" s="26"/>
      <c r="F28" s="26"/>
      <c r="G28" s="26"/>
      <c r="H28" s="26"/>
      <c r="I28" s="26"/>
      <c r="J28" s="27"/>
      <c r="K28" s="93">
        <v>1</v>
      </c>
      <c r="L28" s="103">
        <v>1</v>
      </c>
      <c r="M28" s="1">
        <f>COUNTA(K28:L28)</f>
        <v>2</v>
      </c>
      <c r="N28" s="177" t="str">
        <f>IF(M28=2," ","Не заполнено")</f>
        <v xml:space="preserve"> </v>
      </c>
    </row>
    <row r="29" spans="2:85" ht="12.95" customHeight="1">
      <c r="B29" s="143" t="s">
        <v>63</v>
      </c>
      <c r="C29" s="28" t="s">
        <v>38</v>
      </c>
      <c r="D29" s="29"/>
      <c r="E29" s="29"/>
      <c r="F29" s="29"/>
      <c r="G29" s="29"/>
      <c r="H29" s="29"/>
      <c r="I29" s="29"/>
      <c r="J29" s="30"/>
      <c r="K29" s="95">
        <v>0</v>
      </c>
      <c r="L29" s="104">
        <v>0</v>
      </c>
      <c r="M29" s="1">
        <f>COUNTA(K29:L29)</f>
        <v>2</v>
      </c>
      <c r="N29" s="177" t="str">
        <f>IF(M29=2," ","Не заполнено")</f>
        <v xml:space="preserve"> </v>
      </c>
    </row>
    <row r="30" spans="2:85" ht="12.95" customHeight="1">
      <c r="B30" s="143" t="s">
        <v>64</v>
      </c>
      <c r="C30" s="28" t="s">
        <v>21</v>
      </c>
      <c r="D30" s="29"/>
      <c r="E30" s="29"/>
      <c r="F30" s="29"/>
      <c r="G30" s="29"/>
      <c r="H30" s="29"/>
      <c r="I30" s="29"/>
      <c r="J30" s="30"/>
      <c r="K30" s="95">
        <v>0</v>
      </c>
      <c r="L30" s="104">
        <v>0</v>
      </c>
      <c r="M30" s="1">
        <f>COUNTA(K30:L30)</f>
        <v>2</v>
      </c>
      <c r="N30" s="177" t="str">
        <f>IF(M30=2," ","Не заполнено")</f>
        <v xml:space="preserve"> </v>
      </c>
    </row>
    <row r="31" spans="2:85" ht="12.95" customHeight="1" thickBot="1">
      <c r="B31" s="147" t="s">
        <v>65</v>
      </c>
      <c r="C31" s="31" t="s">
        <v>176</v>
      </c>
      <c r="D31" s="32"/>
      <c r="E31" s="32"/>
      <c r="F31" s="32"/>
      <c r="G31" s="32"/>
      <c r="H31" s="32"/>
      <c r="I31" s="32"/>
      <c r="J31" s="33"/>
      <c r="K31" s="95">
        <v>0</v>
      </c>
      <c r="L31" s="104">
        <v>0</v>
      </c>
      <c r="M31" s="1">
        <f>COUNTA(K31:L31)</f>
        <v>2</v>
      </c>
      <c r="N31" s="177" t="str">
        <f>IF(M31=2," ","Не заполнено")</f>
        <v xml:space="preserve"> </v>
      </c>
    </row>
    <row r="32" spans="2:85" ht="12.95" hidden="1" customHeight="1">
      <c r="B32" s="150" t="s">
        <v>66</v>
      </c>
      <c r="C32" s="144"/>
      <c r="D32" s="34"/>
      <c r="E32" s="34"/>
      <c r="F32" s="34"/>
      <c r="G32" s="37"/>
      <c r="H32" s="37"/>
      <c r="I32" s="37"/>
      <c r="J32" s="151" t="s">
        <v>67</v>
      </c>
      <c r="K32" s="105">
        <f>K29/K28</f>
        <v>0</v>
      </c>
      <c r="L32" s="106">
        <f>L29/L28</f>
        <v>0</v>
      </c>
      <c r="M32" s="1"/>
    </row>
    <row r="33" spans="2:31" ht="12.95" hidden="1" customHeight="1">
      <c r="B33" s="143" t="s">
        <v>68</v>
      </c>
      <c r="C33" s="144"/>
      <c r="D33" s="34"/>
      <c r="E33" s="34"/>
      <c r="F33" s="34"/>
      <c r="G33" s="37"/>
      <c r="H33" s="35"/>
      <c r="I33" s="36"/>
      <c r="J33" s="151" t="s">
        <v>69</v>
      </c>
      <c r="K33" s="99" t="e">
        <f>K31/K29</f>
        <v>#DIV/0!</v>
      </c>
      <c r="L33" s="107" t="e">
        <f>L31/L29</f>
        <v>#DIV/0!</v>
      </c>
      <c r="M33" s="1"/>
    </row>
    <row r="34" spans="2:31" ht="12.95" hidden="1" customHeight="1">
      <c r="B34" s="143" t="s">
        <v>70</v>
      </c>
      <c r="C34" s="144"/>
      <c r="D34" s="34"/>
      <c r="E34" s="34"/>
      <c r="F34" s="34"/>
      <c r="G34" s="37"/>
      <c r="H34" s="37"/>
      <c r="I34" s="38"/>
      <c r="J34" s="155" t="s">
        <v>71</v>
      </c>
      <c r="K34" s="100" t="e">
        <f>K30/K31</f>
        <v>#DIV/0!</v>
      </c>
      <c r="L34" s="108" t="e">
        <f>L30/L31</f>
        <v>#DIV/0!</v>
      </c>
      <c r="M34" s="1"/>
    </row>
    <row r="35" spans="2:31" ht="12.95" hidden="1" customHeight="1" thickBot="1">
      <c r="B35" s="156" t="s">
        <v>72</v>
      </c>
      <c r="C35" s="144"/>
      <c r="D35" s="144"/>
      <c r="E35" s="144"/>
      <c r="F35" s="144"/>
      <c r="G35" s="144"/>
      <c r="H35" s="144"/>
      <c r="I35" s="144"/>
      <c r="J35" s="157" t="s">
        <v>73</v>
      </c>
      <c r="K35" s="101" t="e">
        <f>K33*K34</f>
        <v>#DIV/0!</v>
      </c>
      <c r="L35" s="109" t="e">
        <f>L33*L34</f>
        <v>#DIV/0!</v>
      </c>
      <c r="M35" s="1"/>
    </row>
    <row r="36" spans="2:31" ht="12.95" customHeight="1">
      <c r="B36" s="158" t="s">
        <v>74</v>
      </c>
      <c r="C36" s="17" t="s">
        <v>75</v>
      </c>
      <c r="D36" s="18"/>
      <c r="E36" s="18"/>
      <c r="F36" s="18"/>
      <c r="G36" s="18"/>
      <c r="H36" s="18"/>
      <c r="I36" s="18"/>
      <c r="J36" s="19"/>
      <c r="K36" s="110">
        <f>K37+K38+K39+K40</f>
        <v>0</v>
      </c>
      <c r="L36" s="111">
        <f>L37+L38+L39+L40</f>
        <v>0</v>
      </c>
      <c r="M36" s="1"/>
    </row>
    <row r="37" spans="2:31" ht="12.95" customHeight="1">
      <c r="B37" s="143" t="s">
        <v>76</v>
      </c>
      <c r="C37" s="20" t="s">
        <v>134</v>
      </c>
      <c r="D37" s="10"/>
      <c r="E37" s="10"/>
      <c r="F37" s="10"/>
      <c r="G37" s="10"/>
      <c r="H37" s="10"/>
      <c r="I37" s="10"/>
      <c r="J37" s="41"/>
      <c r="K37" s="95">
        <v>0</v>
      </c>
      <c r="L37" s="95">
        <v>0</v>
      </c>
      <c r="M37" s="1">
        <f>COUNTA(K37:L37)</f>
        <v>2</v>
      </c>
      <c r="N37" s="177" t="str">
        <f>IF(M37=2," ","Не заполнено")</f>
        <v xml:space="preserve"> </v>
      </c>
    </row>
    <row r="38" spans="2:31" ht="12.95" customHeight="1">
      <c r="B38" s="143" t="s">
        <v>77</v>
      </c>
      <c r="C38" s="20" t="s">
        <v>137</v>
      </c>
      <c r="D38" s="21"/>
      <c r="E38" s="21"/>
      <c r="F38" s="21"/>
      <c r="G38" s="21"/>
      <c r="H38" s="21"/>
      <c r="I38" s="21"/>
      <c r="J38" s="22"/>
      <c r="K38" s="95">
        <v>0</v>
      </c>
      <c r="L38" s="104">
        <v>0</v>
      </c>
      <c r="M38" s="1">
        <f>COUNTA(K38:L38)</f>
        <v>2</v>
      </c>
      <c r="N38" s="177" t="str">
        <f>IF(M38=2," ","Не заполнено")</f>
        <v xml:space="preserve"> </v>
      </c>
    </row>
    <row r="39" spans="2:31" ht="12.95" customHeight="1">
      <c r="B39" s="150" t="s">
        <v>79</v>
      </c>
      <c r="C39" s="42" t="s">
        <v>78</v>
      </c>
      <c r="D39" s="43"/>
      <c r="E39" s="43"/>
      <c r="F39" s="43"/>
      <c r="G39" s="43"/>
      <c r="H39" s="43"/>
      <c r="I39" s="43"/>
      <c r="J39" s="44"/>
      <c r="K39" s="95">
        <v>0</v>
      </c>
      <c r="L39" s="104">
        <v>0</v>
      </c>
      <c r="M39" s="1">
        <f>COUNTA(K39:L39)</f>
        <v>2</v>
      </c>
      <c r="N39" s="177" t="str">
        <f>IF(M39=2," ","Не заполнено")</f>
        <v xml:space="preserve"> </v>
      </c>
      <c r="AE39" s="186"/>
    </row>
    <row r="40" spans="2:31" ht="12.95" customHeight="1" thickBot="1">
      <c r="B40" s="150" t="s">
        <v>133</v>
      </c>
      <c r="C40" s="45" t="s">
        <v>138</v>
      </c>
      <c r="D40" s="46"/>
      <c r="E40" s="46"/>
      <c r="F40" s="46"/>
      <c r="G40" s="46"/>
      <c r="H40" s="46"/>
      <c r="I40" s="46"/>
      <c r="J40" s="47"/>
      <c r="K40" s="97">
        <v>0</v>
      </c>
      <c r="L40" s="98">
        <v>0</v>
      </c>
      <c r="M40" s="1">
        <f>COUNTA(K40:L40)</f>
        <v>2</v>
      </c>
      <c r="N40" s="177" t="str">
        <f>IF(M40=2," ","Не заполнено")</f>
        <v xml:space="preserve"> </v>
      </c>
      <c r="AE40" s="186"/>
    </row>
    <row r="41" spans="2:31" ht="43.5" customHeight="1">
      <c r="B41" s="141" t="s">
        <v>80</v>
      </c>
      <c r="C41" s="240" t="s">
        <v>139</v>
      </c>
      <c r="D41" s="241"/>
      <c r="E41" s="241"/>
      <c r="F41" s="241"/>
      <c r="G41" s="241"/>
      <c r="H41" s="241"/>
      <c r="I41" s="241"/>
      <c r="J41" s="242"/>
      <c r="K41" s="112" t="s">
        <v>81</v>
      </c>
      <c r="L41" s="113" t="s">
        <v>81</v>
      </c>
      <c r="M41" s="1"/>
      <c r="AE41" s="186"/>
    </row>
    <row r="42" spans="2:31" ht="12.95" customHeight="1">
      <c r="B42" s="150" t="s">
        <v>82</v>
      </c>
      <c r="C42" s="42" t="s">
        <v>140</v>
      </c>
      <c r="D42" s="43"/>
      <c r="E42" s="43"/>
      <c r="F42" s="43"/>
      <c r="G42" s="43"/>
      <c r="H42" s="43"/>
      <c r="I42" s="43"/>
      <c r="J42" s="44"/>
      <c r="K42" s="229">
        <v>0</v>
      </c>
      <c r="L42" s="230">
        <v>0</v>
      </c>
      <c r="M42" s="1">
        <f>COUNTA(K42:L42)</f>
        <v>2</v>
      </c>
      <c r="N42" s="177" t="str">
        <f>IF(M42=2," ","Не заполнено")</f>
        <v xml:space="preserve"> </v>
      </c>
      <c r="AE42" s="186"/>
    </row>
    <row r="43" spans="2:31" ht="12.95" customHeight="1">
      <c r="B43" s="143" t="s">
        <v>83</v>
      </c>
      <c r="C43" s="31" t="s">
        <v>84</v>
      </c>
      <c r="D43" s="32"/>
      <c r="E43" s="32"/>
      <c r="F43" s="32"/>
      <c r="G43" s="32"/>
      <c r="H43" s="32"/>
      <c r="I43" s="32"/>
      <c r="J43" s="33"/>
      <c r="K43" s="229">
        <v>0</v>
      </c>
      <c r="L43" s="230">
        <v>0</v>
      </c>
      <c r="M43" s="1">
        <f>COUNTA(K43:L43)</f>
        <v>2</v>
      </c>
      <c r="N43" s="177" t="str">
        <f>IF(M43=2," ","Не заполнено")</f>
        <v xml:space="preserve"> </v>
      </c>
      <c r="AE43" s="186"/>
    </row>
    <row r="44" spans="2:31" ht="12.95" hidden="1" customHeight="1">
      <c r="B44" s="143" t="s">
        <v>85</v>
      </c>
      <c r="C44" s="144"/>
      <c r="D44" s="159"/>
      <c r="E44" s="159"/>
      <c r="F44" s="159"/>
      <c r="G44" s="159"/>
      <c r="H44" s="159"/>
      <c r="I44" s="159"/>
      <c r="J44" s="160" t="s">
        <v>86</v>
      </c>
      <c r="K44" s="231" t="e">
        <f>K43/K42</f>
        <v>#DIV/0!</v>
      </c>
      <c r="L44" s="231" t="e">
        <f>L43/L42</f>
        <v>#DIV/0!</v>
      </c>
      <c r="M44" s="1"/>
      <c r="N44" s="177"/>
      <c r="AE44" s="186"/>
    </row>
    <row r="45" spans="2:31" ht="12.95" customHeight="1">
      <c r="B45" s="143" t="s">
        <v>87</v>
      </c>
      <c r="C45" s="20" t="s">
        <v>141</v>
      </c>
      <c r="D45" s="21"/>
      <c r="E45" s="21"/>
      <c r="F45" s="21"/>
      <c r="G45" s="21"/>
      <c r="H45" s="21"/>
      <c r="I45" s="21"/>
      <c r="J45" s="22"/>
      <c r="K45" s="229">
        <v>0</v>
      </c>
      <c r="L45" s="230">
        <v>0</v>
      </c>
      <c r="M45" s="1">
        <f>COUNTA(K45:L45)</f>
        <v>2</v>
      </c>
      <c r="N45" s="177" t="str">
        <f>IF(M45=2," ","Не заполнено")</f>
        <v xml:space="preserve"> </v>
      </c>
      <c r="O45" s="13" t="s">
        <v>88</v>
      </c>
      <c r="P45" s="176" t="s">
        <v>89</v>
      </c>
      <c r="Q45" s="190">
        <v>5</v>
      </c>
      <c r="R45" s="13" t="str">
        <f t="shared" ref="R45:R59" si="0">CONCATENATE(O45,P45,Q45)</f>
        <v>Результаты!BO5</v>
      </c>
      <c r="AE45" s="186"/>
    </row>
    <row r="46" spans="2:31" ht="12.95" customHeight="1" thickBot="1">
      <c r="B46" s="143" t="s">
        <v>90</v>
      </c>
      <c r="C46" s="20" t="s">
        <v>91</v>
      </c>
      <c r="D46" s="21"/>
      <c r="E46" s="21"/>
      <c r="F46" s="21"/>
      <c r="G46" s="21"/>
      <c r="H46" s="21"/>
      <c r="I46" s="21"/>
      <c r="J46" s="49"/>
      <c r="K46" s="229">
        <v>0</v>
      </c>
      <c r="L46" s="230">
        <v>0</v>
      </c>
      <c r="M46" s="1">
        <f>COUNTA(K46:L46)</f>
        <v>2</v>
      </c>
      <c r="N46" s="177" t="str">
        <f>IF(M46=2," ","Не заполнено")</f>
        <v xml:space="preserve"> </v>
      </c>
      <c r="O46" s="13" t="s">
        <v>88</v>
      </c>
      <c r="P46" s="176" t="s">
        <v>89</v>
      </c>
      <c r="Q46" s="190">
        <v>6</v>
      </c>
      <c r="R46" s="13" t="str">
        <f t="shared" si="0"/>
        <v>Результаты!BO6</v>
      </c>
      <c r="AE46" s="186"/>
    </row>
    <row r="47" spans="2:31" ht="12.95" hidden="1" customHeight="1" thickBot="1">
      <c r="B47" s="153" t="s">
        <v>92</v>
      </c>
      <c r="C47" s="144"/>
      <c r="D47" s="161"/>
      <c r="E47" s="161"/>
      <c r="F47" s="161"/>
      <c r="G47" s="161"/>
      <c r="H47" s="161"/>
      <c r="I47" s="161"/>
      <c r="J47" s="162" t="s">
        <v>93</v>
      </c>
      <c r="K47" s="222" t="e">
        <f>K46/K45</f>
        <v>#DIV/0!</v>
      </c>
      <c r="L47" s="222" t="e">
        <f>L46/L45</f>
        <v>#DIV/0!</v>
      </c>
      <c r="M47" s="1"/>
      <c r="N47" s="177"/>
      <c r="O47" s="13" t="s">
        <v>88</v>
      </c>
      <c r="P47" s="176" t="s">
        <v>89</v>
      </c>
      <c r="Q47" s="190">
        <v>7</v>
      </c>
      <c r="R47" s="13" t="str">
        <f t="shared" si="0"/>
        <v>Результаты!BO7</v>
      </c>
    </row>
    <row r="48" spans="2:31" ht="12.95" customHeight="1">
      <c r="B48" s="141" t="s">
        <v>142</v>
      </c>
      <c r="C48" s="17" t="s">
        <v>95</v>
      </c>
      <c r="D48" s="18"/>
      <c r="E48" s="18"/>
      <c r="F48" s="18"/>
      <c r="G48" s="18"/>
      <c r="H48" s="18"/>
      <c r="I48" s="18"/>
      <c r="J48" s="50" t="s">
        <v>96</v>
      </c>
      <c r="K48" s="219">
        <v>0</v>
      </c>
      <c r="L48" s="219">
        <v>0</v>
      </c>
      <c r="M48" s="1">
        <f>COUNTA(K48:L48)</f>
        <v>2</v>
      </c>
      <c r="N48" s="177" t="str">
        <f>IF(M48=2," ","Не заполнено")</f>
        <v xml:space="preserve"> </v>
      </c>
      <c r="O48" s="13" t="s">
        <v>88</v>
      </c>
      <c r="P48" s="176" t="s">
        <v>89</v>
      </c>
      <c r="Q48" s="190">
        <v>8</v>
      </c>
      <c r="R48" s="13" t="str">
        <f t="shared" si="0"/>
        <v>Результаты!BO8</v>
      </c>
    </row>
    <row r="49" spans="2:31" ht="12.95" customHeight="1">
      <c r="B49" s="143"/>
      <c r="C49" s="51" t="s">
        <v>97</v>
      </c>
      <c r="D49" s="52"/>
      <c r="E49" s="52"/>
      <c r="F49" s="52"/>
      <c r="G49" s="52"/>
      <c r="H49" s="52"/>
      <c r="I49" s="52"/>
      <c r="J49" s="144"/>
      <c r="K49" s="115" t="s">
        <v>81</v>
      </c>
      <c r="L49" s="115" t="s">
        <v>81</v>
      </c>
      <c r="M49" s="1"/>
      <c r="O49" s="13" t="s">
        <v>88</v>
      </c>
      <c r="P49" s="176" t="s">
        <v>89</v>
      </c>
      <c r="Q49" s="190">
        <v>9</v>
      </c>
      <c r="R49" s="13" t="str">
        <f t="shared" si="0"/>
        <v>Результаты!BO9</v>
      </c>
      <c r="AE49" s="186"/>
    </row>
    <row r="50" spans="2:31" ht="12.95" customHeight="1">
      <c r="B50" s="143" t="s">
        <v>94</v>
      </c>
      <c r="C50" s="20" t="s">
        <v>98</v>
      </c>
      <c r="D50" s="21"/>
      <c r="E50" s="21"/>
      <c r="F50" s="21"/>
      <c r="G50" s="21"/>
      <c r="H50" s="21"/>
      <c r="I50" s="21"/>
      <c r="J50" s="21"/>
      <c r="K50" s="114">
        <v>0</v>
      </c>
      <c r="L50" s="116">
        <v>0</v>
      </c>
      <c r="M50" s="1">
        <f>COUNTA(K50:L50)</f>
        <v>2</v>
      </c>
      <c r="N50" s="177" t="str">
        <f>IF(M50=2," ","Не заполнено")</f>
        <v xml:space="preserve"> </v>
      </c>
      <c r="O50" s="13" t="s">
        <v>88</v>
      </c>
      <c r="P50" s="176" t="s">
        <v>89</v>
      </c>
      <c r="Q50" s="190">
        <v>10</v>
      </c>
      <c r="R50" s="13" t="str">
        <f t="shared" si="0"/>
        <v>Результаты!BO10</v>
      </c>
      <c r="AE50" s="186"/>
    </row>
    <row r="51" spans="2:31" ht="12.95" customHeight="1">
      <c r="B51" s="143" t="s">
        <v>100</v>
      </c>
      <c r="C51" s="20" t="s">
        <v>145</v>
      </c>
      <c r="D51" s="21"/>
      <c r="E51" s="21"/>
      <c r="F51" s="21"/>
      <c r="G51" s="21"/>
      <c r="H51" s="21"/>
      <c r="I51" s="21"/>
      <c r="J51" s="21"/>
      <c r="K51" s="114">
        <v>0</v>
      </c>
      <c r="L51" s="116">
        <v>0</v>
      </c>
      <c r="M51" s="1">
        <f t="shared" ref="M51:M52" si="1">COUNTA(K51:L51)</f>
        <v>2</v>
      </c>
      <c r="N51" s="177" t="str">
        <f t="shared" ref="N51:N52" si="2">IF(M51=2," ","Не заполнено")</f>
        <v xml:space="preserve"> </v>
      </c>
      <c r="P51" s="176"/>
      <c r="Q51" s="190"/>
      <c r="AE51" s="186"/>
    </row>
    <row r="52" spans="2:31" ht="12.95" customHeight="1">
      <c r="B52" s="143" t="s">
        <v>143</v>
      </c>
      <c r="C52" s="20" t="s">
        <v>104</v>
      </c>
      <c r="D52" s="21"/>
      <c r="E52" s="21"/>
      <c r="F52" s="21"/>
      <c r="G52" s="21"/>
      <c r="H52" s="21"/>
      <c r="I52" s="21"/>
      <c r="J52" s="21"/>
      <c r="K52" s="114">
        <v>0</v>
      </c>
      <c r="L52" s="116">
        <v>0</v>
      </c>
      <c r="M52" s="1">
        <f t="shared" si="1"/>
        <v>2</v>
      </c>
      <c r="N52" s="177" t="str">
        <f t="shared" si="2"/>
        <v xml:space="preserve"> </v>
      </c>
      <c r="P52" s="176"/>
      <c r="Q52" s="190"/>
      <c r="AE52" s="186"/>
    </row>
    <row r="53" spans="2:31" ht="12.95" customHeight="1" thickBot="1">
      <c r="B53" s="174" t="s">
        <v>144</v>
      </c>
      <c r="C53" s="216" t="s">
        <v>99</v>
      </c>
      <c r="D53" s="217"/>
      <c r="E53" s="217"/>
      <c r="F53" s="217"/>
      <c r="G53" s="217"/>
      <c r="H53" s="217"/>
      <c r="I53" s="144"/>
      <c r="J53" s="144"/>
      <c r="K53" s="97">
        <v>0</v>
      </c>
      <c r="L53" s="221">
        <v>0</v>
      </c>
      <c r="M53" s="1">
        <f>COUNTA(K53:L53)</f>
        <v>2</v>
      </c>
      <c r="N53" s="177" t="str">
        <f>IF(M53=2," ","Не заполнено")</f>
        <v xml:space="preserve"> </v>
      </c>
      <c r="O53" s="13" t="s">
        <v>88</v>
      </c>
      <c r="P53" s="176" t="s">
        <v>89</v>
      </c>
      <c r="Q53" s="190">
        <v>11</v>
      </c>
      <c r="R53" s="13" t="str">
        <f t="shared" si="0"/>
        <v>Результаты!BO11</v>
      </c>
      <c r="AE53" s="186"/>
    </row>
    <row r="54" spans="2:31" ht="12.95" customHeight="1">
      <c r="B54" s="141" t="s">
        <v>106</v>
      </c>
      <c r="C54" s="17" t="s">
        <v>101</v>
      </c>
      <c r="D54" s="18"/>
      <c r="E54" s="18"/>
      <c r="F54" s="18"/>
      <c r="G54" s="18"/>
      <c r="H54" s="18"/>
      <c r="I54" s="18"/>
      <c r="J54" s="218" t="s">
        <v>96</v>
      </c>
      <c r="K54" s="219">
        <v>0</v>
      </c>
      <c r="L54" s="219">
        <v>0</v>
      </c>
      <c r="M54" s="1">
        <f>COUNTA(K54:L54)</f>
        <v>2</v>
      </c>
      <c r="N54" s="177" t="str">
        <f>IF(M54=2," ","Не заполнено")</f>
        <v xml:space="preserve"> </v>
      </c>
      <c r="O54" s="13" t="s">
        <v>88</v>
      </c>
      <c r="P54" s="176" t="s">
        <v>89</v>
      </c>
      <c r="Q54" s="190">
        <v>12</v>
      </c>
      <c r="R54" s="13" t="str">
        <f t="shared" si="0"/>
        <v>Результаты!BO12</v>
      </c>
      <c r="AE54" s="191" t="str">
        <f>IF(IF($K$50&gt;0, $K$54&lt;$K$48+$K$50, 0), "Проверить число пострадавших: при групповых несчастных случаях кол-во пострадавших не может равнятся кол-ву случаев", " ")</f>
        <v xml:space="preserve"> </v>
      </c>
    </row>
    <row r="55" spans="2:31" ht="12.95" customHeight="1">
      <c r="B55" s="163"/>
      <c r="C55" s="54" t="s">
        <v>97</v>
      </c>
      <c r="D55" s="52"/>
      <c r="E55" s="52"/>
      <c r="F55" s="52"/>
      <c r="G55" s="52"/>
      <c r="H55" s="52"/>
      <c r="I55" s="52"/>
      <c r="J55" s="144"/>
      <c r="K55" s="115" t="s">
        <v>81</v>
      </c>
      <c r="L55" s="115" t="s">
        <v>81</v>
      </c>
      <c r="M55" s="1"/>
      <c r="O55" s="13" t="s">
        <v>88</v>
      </c>
      <c r="P55" s="176" t="s">
        <v>89</v>
      </c>
      <c r="Q55" s="190">
        <v>13</v>
      </c>
      <c r="R55" s="13" t="str">
        <f t="shared" si="0"/>
        <v>Результаты!BO13</v>
      </c>
      <c r="T55" s="180" t="s">
        <v>102</v>
      </c>
      <c r="AE55" s="186"/>
    </row>
    <row r="56" spans="2:31" ht="12.95" customHeight="1">
      <c r="B56" s="143" t="s">
        <v>107</v>
      </c>
      <c r="C56" s="53" t="s">
        <v>103</v>
      </c>
      <c r="D56" s="21"/>
      <c r="E56" s="21"/>
      <c r="F56" s="21"/>
      <c r="G56" s="21"/>
      <c r="H56" s="21"/>
      <c r="I56" s="21"/>
      <c r="J56" s="22"/>
      <c r="K56" s="117">
        <v>0</v>
      </c>
      <c r="L56" s="117">
        <v>0</v>
      </c>
      <c r="M56" s="1">
        <f>COUNTA(K56:L56)</f>
        <v>2</v>
      </c>
      <c r="N56" s="177" t="str">
        <f>IF(M56=2," ","Не заполнено")</f>
        <v xml:space="preserve"> </v>
      </c>
      <c r="O56" s="13" t="s">
        <v>88</v>
      </c>
      <c r="P56" s="176" t="s">
        <v>89</v>
      </c>
      <c r="Q56" s="190">
        <v>14</v>
      </c>
      <c r="R56" s="13" t="str">
        <f t="shared" si="0"/>
        <v>Результаты!BO14</v>
      </c>
      <c r="T56" s="178"/>
      <c r="AE56" s="186"/>
    </row>
    <row r="57" spans="2:31" ht="12.95" customHeight="1" thickBot="1">
      <c r="B57" s="147" t="s">
        <v>146</v>
      </c>
      <c r="C57" s="55" t="s">
        <v>104</v>
      </c>
      <c r="D57" s="56"/>
      <c r="E57" s="56"/>
      <c r="F57" s="56"/>
      <c r="G57" s="56"/>
      <c r="H57" s="56"/>
      <c r="I57" s="56"/>
      <c r="J57" s="49"/>
      <c r="K57" s="220">
        <v>0</v>
      </c>
      <c r="L57" s="221">
        <v>0</v>
      </c>
      <c r="M57" s="1">
        <f>COUNTA(K57:L57)</f>
        <v>2</v>
      </c>
      <c r="N57" s="177" t="str">
        <f>IF(M57=2," ","Не заполнено")</f>
        <v xml:space="preserve"> </v>
      </c>
      <c r="O57" s="13" t="s">
        <v>88</v>
      </c>
      <c r="P57" s="176" t="s">
        <v>89</v>
      </c>
      <c r="Q57" s="190">
        <v>15</v>
      </c>
      <c r="R57" s="13" t="str">
        <f t="shared" si="0"/>
        <v>Результаты!BO15</v>
      </c>
      <c r="T57" s="192">
        <v>1</v>
      </c>
      <c r="U57" s="193" t="s">
        <v>105</v>
      </c>
      <c r="AE57" s="186"/>
    </row>
    <row r="58" spans="2:31" ht="28.5" customHeight="1">
      <c r="B58" s="141" t="s">
        <v>109</v>
      </c>
      <c r="C58" s="240" t="s">
        <v>149</v>
      </c>
      <c r="D58" s="241"/>
      <c r="E58" s="241"/>
      <c r="F58" s="241"/>
      <c r="G58" s="241"/>
      <c r="H58" s="241"/>
      <c r="I58" s="241"/>
      <c r="J58" s="242"/>
      <c r="K58" s="118">
        <v>0</v>
      </c>
      <c r="L58" s="118">
        <v>58</v>
      </c>
      <c r="M58" s="1">
        <f>COUNTA(K58:L58)</f>
        <v>2</v>
      </c>
      <c r="N58" s="177" t="str">
        <f>IF(M58=2," ","Не заполнено")</f>
        <v xml:space="preserve"> </v>
      </c>
      <c r="O58" s="13" t="s">
        <v>88</v>
      </c>
      <c r="P58" s="176" t="s">
        <v>89</v>
      </c>
      <c r="Q58" s="190">
        <v>16</v>
      </c>
      <c r="R58" s="13" t="str">
        <f t="shared" si="0"/>
        <v>Результаты!BO16</v>
      </c>
      <c r="T58" s="178"/>
      <c r="AE58" s="186"/>
    </row>
    <row r="59" spans="2:31" ht="0.75" customHeight="1" thickBot="1">
      <c r="B59" s="153" t="s">
        <v>110</v>
      </c>
      <c r="C59" s="144"/>
      <c r="D59" s="57"/>
      <c r="E59" s="57"/>
      <c r="F59" s="57"/>
      <c r="G59" s="57"/>
      <c r="H59" s="57"/>
      <c r="I59" s="144"/>
      <c r="J59" s="164" t="s">
        <v>166</v>
      </c>
      <c r="K59" s="119" t="e">
        <f>K69/K58</f>
        <v>#DIV/0!</v>
      </c>
      <c r="L59" s="119">
        <f>L69/L58</f>
        <v>1206.8965517241379</v>
      </c>
      <c r="M59" s="1"/>
      <c r="N59" s="177"/>
      <c r="O59" s="13" t="s">
        <v>88</v>
      </c>
      <c r="P59" s="176" t="s">
        <v>89</v>
      </c>
      <c r="Q59" s="176">
        <v>17</v>
      </c>
      <c r="R59" s="13" t="str">
        <f t="shared" si="0"/>
        <v>Результаты!BO17</v>
      </c>
      <c r="T59" s="194"/>
      <c r="U59" s="13" t="s">
        <v>108</v>
      </c>
    </row>
    <row r="60" spans="2:31" ht="36" customHeight="1" thickBot="1">
      <c r="B60" s="141" t="s">
        <v>147</v>
      </c>
      <c r="C60" s="243" t="s">
        <v>179</v>
      </c>
      <c r="D60" s="244"/>
      <c r="E60" s="244"/>
      <c r="F60" s="244"/>
      <c r="G60" s="244"/>
      <c r="H60" s="244"/>
      <c r="I60" s="244"/>
      <c r="J60" s="245"/>
      <c r="K60" s="91">
        <v>0</v>
      </c>
      <c r="L60" s="120">
        <v>1</v>
      </c>
      <c r="M60" s="1">
        <f>COUNTA(K60:L60)</f>
        <v>2</v>
      </c>
      <c r="N60" s="177" t="str">
        <f>IF(M60=2," ","Не заполнено")</f>
        <v xml:space="preserve"> </v>
      </c>
      <c r="T60" s="178"/>
    </row>
    <row r="61" spans="2:31" ht="15" hidden="1" customHeight="1" thickBot="1">
      <c r="B61" s="153" t="s">
        <v>114</v>
      </c>
      <c r="C61" s="144"/>
      <c r="D61" s="165"/>
      <c r="E61" s="165"/>
      <c r="F61" s="165"/>
      <c r="G61" s="165"/>
      <c r="H61" s="165"/>
      <c r="I61" s="144"/>
      <c r="J61" s="166" t="s">
        <v>167</v>
      </c>
      <c r="K61" s="121" t="e">
        <f>K65/K60</f>
        <v>#DIV/0!</v>
      </c>
      <c r="L61" s="121">
        <f>L65/L60</f>
        <v>0</v>
      </c>
      <c r="M61" s="1"/>
      <c r="T61" s="178"/>
    </row>
    <row r="62" spans="2:31" ht="15" customHeight="1">
      <c r="B62" s="141" t="s">
        <v>148</v>
      </c>
      <c r="C62" s="17" t="s">
        <v>178</v>
      </c>
      <c r="D62" s="18"/>
      <c r="E62" s="18"/>
      <c r="F62" s="18"/>
      <c r="G62" s="18"/>
      <c r="H62" s="18"/>
      <c r="I62" s="18"/>
      <c r="J62" s="89"/>
      <c r="K62" s="58" t="e">
        <f>K69+K71+K73+#REF!+K75</f>
        <v>#REF!</v>
      </c>
      <c r="L62" s="58" t="e">
        <f>L69+L71+#REF!+L73+L75</f>
        <v>#REF!</v>
      </c>
      <c r="M62" s="1"/>
      <c r="O62" s="195"/>
      <c r="T62" s="178"/>
    </row>
    <row r="63" spans="2:31" ht="12.95" hidden="1" customHeight="1">
      <c r="B63" s="150" t="s">
        <v>111</v>
      </c>
      <c r="C63" s="144"/>
      <c r="D63" s="59"/>
      <c r="E63" s="59"/>
      <c r="F63" s="59"/>
      <c r="G63" s="59"/>
      <c r="H63" s="59"/>
      <c r="I63" s="21"/>
      <c r="J63" s="167" t="s">
        <v>168</v>
      </c>
      <c r="K63" s="122" t="e">
        <f>K62/K10</f>
        <v>#REF!</v>
      </c>
      <c r="L63" s="123" t="e">
        <f>L62/L10</f>
        <v>#REF!</v>
      </c>
      <c r="M63" s="1"/>
      <c r="T63" s="178"/>
    </row>
    <row r="64" spans="2:31" ht="12.95" hidden="1" customHeight="1">
      <c r="B64" s="150" t="s">
        <v>112</v>
      </c>
      <c r="C64" s="144"/>
      <c r="D64" s="59"/>
      <c r="E64" s="59"/>
      <c r="F64" s="59"/>
      <c r="G64" s="59"/>
      <c r="H64" s="59"/>
      <c r="I64" s="168"/>
      <c r="J64" s="169" t="s">
        <v>169</v>
      </c>
      <c r="K64" s="124" t="e">
        <f>K62/K11*1000</f>
        <v>#REF!</v>
      </c>
      <c r="L64" s="125" t="e">
        <f>L62/L11*1000</f>
        <v>#REF!</v>
      </c>
      <c r="M64" s="1"/>
      <c r="T64" s="178" t="s">
        <v>113</v>
      </c>
      <c r="U64" s="196" t="e">
        <f>K64</f>
        <v>#REF!</v>
      </c>
      <c r="V64" s="193" t="s">
        <v>174</v>
      </c>
    </row>
    <row r="65" spans="2:27" ht="12.95" customHeight="1">
      <c r="B65" s="143" t="s">
        <v>150</v>
      </c>
      <c r="C65" s="20" t="s">
        <v>177</v>
      </c>
      <c r="D65" s="21"/>
      <c r="E65" s="21"/>
      <c r="F65" s="21"/>
      <c r="G65" s="21"/>
      <c r="H65" s="21"/>
      <c r="I65" s="21"/>
      <c r="J65" s="170" t="s">
        <v>129</v>
      </c>
      <c r="K65" s="60">
        <v>0</v>
      </c>
      <c r="L65" s="60">
        <v>0</v>
      </c>
      <c r="M65" s="1">
        <f>COUNTA(K65:L65)</f>
        <v>2</v>
      </c>
      <c r="N65" s="177" t="str">
        <f>IF(M65=2," ","Не заполнено")</f>
        <v xml:space="preserve"> </v>
      </c>
    </row>
    <row r="66" spans="2:27" ht="12.95" hidden="1" customHeight="1">
      <c r="B66" s="143" t="s">
        <v>115</v>
      </c>
      <c r="C66" s="144"/>
      <c r="D66" s="61"/>
      <c r="E66" s="61"/>
      <c r="F66" s="61"/>
      <c r="G66" s="61"/>
      <c r="H66" s="61"/>
      <c r="I66" s="61"/>
      <c r="J66" s="171" t="s">
        <v>116</v>
      </c>
      <c r="K66" s="126" t="e">
        <f>K65/K62</f>
        <v>#REF!</v>
      </c>
      <c r="L66" s="127" t="e">
        <f>L65/L62</f>
        <v>#REF!</v>
      </c>
      <c r="M66" s="1"/>
      <c r="T66" s="197" t="s">
        <v>117</v>
      </c>
      <c r="U66" s="2" t="s">
        <v>118</v>
      </c>
      <c r="AA66" s="180" t="s">
        <v>119</v>
      </c>
    </row>
    <row r="67" spans="2:27" ht="12.95" customHeight="1">
      <c r="B67" s="143" t="s">
        <v>151</v>
      </c>
      <c r="C67" s="20" t="s">
        <v>162</v>
      </c>
      <c r="D67" s="21"/>
      <c r="E67" s="21"/>
      <c r="F67" s="21"/>
      <c r="G67" s="21"/>
      <c r="H67" s="21"/>
      <c r="I67" s="21"/>
      <c r="J67" s="22"/>
      <c r="K67" s="128" t="s">
        <v>81</v>
      </c>
      <c r="L67" s="128" t="s">
        <v>81</v>
      </c>
      <c r="M67" s="1"/>
    </row>
    <row r="68" spans="2:27" ht="12.95" customHeight="1">
      <c r="B68" s="143" t="s">
        <v>152</v>
      </c>
      <c r="C68" s="20" t="s">
        <v>157</v>
      </c>
      <c r="D68" s="21"/>
      <c r="E68" s="21"/>
      <c r="F68" s="21"/>
      <c r="G68" s="21"/>
      <c r="H68" s="21"/>
      <c r="I68" s="21"/>
      <c r="J68" s="170" t="s">
        <v>129</v>
      </c>
      <c r="K68" s="176" t="s">
        <v>184</v>
      </c>
      <c r="L68" s="13">
        <v>0</v>
      </c>
      <c r="M68" s="1">
        <f>COUNTA(K68:L68)</f>
        <v>2</v>
      </c>
      <c r="N68" s="177" t="str">
        <f t="shared" ref="N68:N75" si="3">IF(M68=2," ","Не заполнено")</f>
        <v xml:space="preserve"> </v>
      </c>
    </row>
    <row r="69" spans="2:27" ht="12.95" customHeight="1">
      <c r="B69" s="143" t="s">
        <v>153</v>
      </c>
      <c r="C69" s="20" t="s">
        <v>158</v>
      </c>
      <c r="D69" s="21"/>
      <c r="E69" s="21"/>
      <c r="F69" s="21"/>
      <c r="G69" s="21"/>
      <c r="H69" s="21"/>
      <c r="I69" s="21"/>
      <c r="J69" s="170" t="s">
        <v>129</v>
      </c>
      <c r="K69" s="223">
        <v>80000</v>
      </c>
      <c r="L69" s="223">
        <v>70000</v>
      </c>
      <c r="M69" s="1">
        <f>COUNTA(K69:L69)</f>
        <v>2</v>
      </c>
      <c r="N69" s="177" t="str">
        <f t="shared" si="3"/>
        <v xml:space="preserve"> </v>
      </c>
    </row>
    <row r="70" spans="2:27" ht="12.95" hidden="1" customHeight="1">
      <c r="B70" s="143" t="s">
        <v>120</v>
      </c>
      <c r="C70" s="172"/>
      <c r="D70" s="61"/>
      <c r="E70" s="61"/>
      <c r="F70" s="61"/>
      <c r="G70" s="61"/>
      <c r="H70" s="61"/>
      <c r="I70" s="21"/>
      <c r="J70" s="167" t="s">
        <v>170</v>
      </c>
      <c r="K70" s="224">
        <f>K71/K11*1000</f>
        <v>1785958.3333333333</v>
      </c>
      <c r="L70" s="225">
        <f>L71/L11*1000</f>
        <v>1739051.9480519481</v>
      </c>
      <c r="M70" s="1"/>
      <c r="N70" s="177"/>
    </row>
    <row r="71" spans="2:27" ht="12.95" customHeight="1">
      <c r="B71" s="143" t="s">
        <v>154</v>
      </c>
      <c r="C71" s="62" t="s">
        <v>159</v>
      </c>
      <c r="D71" s="63"/>
      <c r="E71" s="63"/>
      <c r="F71" s="63"/>
      <c r="G71" s="63"/>
      <c r="H71" s="63"/>
      <c r="I71" s="63"/>
      <c r="J71" s="173" t="s">
        <v>129</v>
      </c>
      <c r="K71" s="223">
        <v>128589</v>
      </c>
      <c r="L71" s="223">
        <v>133907</v>
      </c>
      <c r="M71" s="1">
        <f>COUNTA(K71:L71)</f>
        <v>2</v>
      </c>
      <c r="N71" s="177" t="str">
        <f t="shared" si="3"/>
        <v xml:space="preserve"> </v>
      </c>
    </row>
    <row r="72" spans="2:27" ht="12.95" hidden="1" customHeight="1">
      <c r="B72" s="143" t="s">
        <v>121</v>
      </c>
      <c r="C72" s="144"/>
      <c r="D72" s="64"/>
      <c r="E72" s="64"/>
      <c r="F72" s="64"/>
      <c r="G72" s="64"/>
      <c r="H72" s="64"/>
      <c r="I72" s="168"/>
      <c r="J72" s="169" t="s">
        <v>171</v>
      </c>
      <c r="K72" s="226">
        <f>K73/K11*1000</f>
        <v>568055.5555555555</v>
      </c>
      <c r="L72" s="227" t="e">
        <f>#REF!/L11*1000</f>
        <v>#REF!</v>
      </c>
      <c r="M72" s="1"/>
      <c r="N72" s="177"/>
    </row>
    <row r="73" spans="2:27" ht="12.95" customHeight="1">
      <c r="B73" s="143" t="s">
        <v>155</v>
      </c>
      <c r="C73" s="53" t="s">
        <v>160</v>
      </c>
      <c r="D73" s="54"/>
      <c r="E73" s="54"/>
      <c r="F73" s="54"/>
      <c r="G73" s="54"/>
      <c r="H73" s="54"/>
      <c r="I73" s="54"/>
      <c r="J73" s="170" t="s">
        <v>129</v>
      </c>
      <c r="K73" s="223">
        <v>40900</v>
      </c>
      <c r="L73" s="223">
        <v>0</v>
      </c>
      <c r="M73" s="1">
        <f>COUNTA(K73:L73)</f>
        <v>2</v>
      </c>
      <c r="N73" s="177" t="str">
        <f t="shared" si="3"/>
        <v xml:space="preserve"> </v>
      </c>
    </row>
    <row r="74" spans="2:27" ht="12.95" hidden="1" customHeight="1">
      <c r="B74" s="174" t="s">
        <v>122</v>
      </c>
      <c r="C74" s="144"/>
      <c r="D74" s="65"/>
      <c r="E74" s="65"/>
      <c r="F74" s="65"/>
      <c r="G74" s="65"/>
      <c r="H74" s="65"/>
      <c r="I74" s="168"/>
      <c r="J74" s="169" t="s">
        <v>172</v>
      </c>
      <c r="K74" s="224" t="e">
        <f>#REF!/K11*1000</f>
        <v>#REF!</v>
      </c>
      <c r="L74" s="225">
        <f>L73/L11*1000</f>
        <v>0</v>
      </c>
      <c r="M74" s="1"/>
      <c r="N74" s="177"/>
    </row>
    <row r="75" spans="2:27" ht="12.95" customHeight="1" thickBot="1">
      <c r="B75" s="147" t="s">
        <v>156</v>
      </c>
      <c r="C75" s="55" t="s">
        <v>161</v>
      </c>
      <c r="D75" s="66"/>
      <c r="E75" s="66"/>
      <c r="F75" s="66"/>
      <c r="G75" s="66"/>
      <c r="H75" s="66"/>
      <c r="I75" s="66"/>
      <c r="J75" s="175" t="s">
        <v>129</v>
      </c>
      <c r="K75" s="228">
        <v>0</v>
      </c>
      <c r="L75" s="228">
        <v>0</v>
      </c>
      <c r="M75" s="1">
        <f>COUNTA(K75:L75)</f>
        <v>2</v>
      </c>
      <c r="N75" s="177" t="str">
        <f t="shared" si="3"/>
        <v xml:space="preserve"> </v>
      </c>
    </row>
    <row r="76" spans="2:27" ht="12.95" hidden="1" customHeight="1" thickBot="1">
      <c r="B76" s="40" t="s">
        <v>123</v>
      </c>
      <c r="C76" s="67"/>
      <c r="D76" s="68"/>
      <c r="E76" s="68"/>
      <c r="F76" s="68"/>
      <c r="G76" s="68"/>
      <c r="H76" s="68"/>
      <c r="I76" s="69"/>
      <c r="J76" s="70" t="s">
        <v>165</v>
      </c>
      <c r="K76" s="71">
        <f>K75/K11*1000</f>
        <v>0</v>
      </c>
      <c r="L76" s="71">
        <f>L75/L11*1000</f>
        <v>0</v>
      </c>
      <c r="M76" s="1"/>
    </row>
    <row r="77" spans="2:27" ht="23.25" customHeight="1">
      <c r="C77" s="9" t="s">
        <v>175</v>
      </c>
      <c r="D77" s="7"/>
      <c r="H77" s="72"/>
      <c r="I77" s="72"/>
      <c r="K77" s="13"/>
      <c r="L77" s="72"/>
    </row>
    <row r="78" spans="2:27" ht="15.75">
      <c r="E78" s="73"/>
      <c r="F78" s="73"/>
      <c r="G78" s="73"/>
      <c r="H78" s="74"/>
      <c r="I78" s="3"/>
      <c r="J78" s="75" t="s">
        <v>185</v>
      </c>
      <c r="K78" s="3"/>
      <c r="L78" s="3"/>
      <c r="M78" s="198">
        <f>COUNTA(J78)</f>
        <v>1</v>
      </c>
      <c r="N78" s="177" t="str">
        <f>IF(M78=1," ","Не заполнено")</f>
        <v xml:space="preserve"> </v>
      </c>
    </row>
    <row r="79" spans="2:27" ht="11.25" customHeight="1">
      <c r="J79" s="234" t="s">
        <v>124</v>
      </c>
      <c r="K79" s="234"/>
      <c r="L79" s="234"/>
      <c r="M79" s="13"/>
      <c r="N79" s="199"/>
    </row>
    <row r="80" spans="2:27" ht="5.25" customHeight="1">
      <c r="N80" s="199"/>
    </row>
    <row r="81" spans="2:14" ht="11.25" customHeight="1">
      <c r="C81" s="10" t="s">
        <v>125</v>
      </c>
      <c r="D81" s="77"/>
      <c r="E81" s="78" t="s">
        <v>186</v>
      </c>
      <c r="F81" s="79"/>
      <c r="G81" s="79"/>
      <c r="H81" s="79"/>
      <c r="I81" s="79"/>
      <c r="J81" s="78" t="s">
        <v>185</v>
      </c>
      <c r="K81" s="3"/>
      <c r="L81" s="3"/>
      <c r="M81" s="1">
        <f>COUNTA(D81:J81)</f>
        <v>2</v>
      </c>
      <c r="N81" s="177" t="str">
        <f>IF(M81=2," ","Не заполнено")</f>
        <v xml:space="preserve"> </v>
      </c>
    </row>
    <row r="82" spans="2:14">
      <c r="B82" s="15"/>
      <c r="C82" s="15"/>
      <c r="D82" s="234" t="s">
        <v>126</v>
      </c>
      <c r="E82" s="234"/>
      <c r="F82" s="234"/>
      <c r="G82" s="234"/>
      <c r="H82" s="234"/>
      <c r="J82" s="234" t="s">
        <v>124</v>
      </c>
      <c r="K82" s="234"/>
      <c r="L82" s="234"/>
      <c r="N82" s="199"/>
    </row>
    <row r="83" spans="2:14" ht="4.5" customHeight="1">
      <c r="N83" s="199"/>
    </row>
    <row r="84" spans="2:14" ht="11.25" customHeight="1">
      <c r="B84" s="8"/>
      <c r="C84" s="80" t="s">
        <v>127</v>
      </c>
      <c r="D84" s="81"/>
      <c r="E84" s="82">
        <v>45636</v>
      </c>
      <c r="J84" s="83"/>
      <c r="K84" s="83"/>
      <c r="L84" s="83"/>
      <c r="M84" s="176">
        <f>COUNTA(E84)</f>
        <v>1</v>
      </c>
      <c r="N84" s="177" t="str">
        <f>IF(M84=1," ","Не заполнено")</f>
        <v xml:space="preserve"> </v>
      </c>
    </row>
    <row r="85" spans="2:14" ht="15" customHeight="1">
      <c r="M85" s="200">
        <f>M4+M6+M7+M10+M11+M13+M14+M15+M16+M20+M21+M22+M23+M28+M29+M30+M31+M38+M39+M40+M42+M43+M45+M46+M48+M50+M53+M54+M56+M57+M58+M60+M65+M68+M69+M71+M73+M75+M78+M84+M81+M37+M51+M52</f>
        <v>83</v>
      </c>
      <c r="N85" s="199"/>
    </row>
    <row r="86" spans="2:14" ht="13.5" customHeight="1">
      <c r="B86" s="235" t="str">
        <f>IF(M85=83,"Спасибо, Вы заполнили все необходимые ячейки, отчет принимается к рассмотрению содержания по существу","   ")</f>
        <v>Спасибо, Вы заполнили все необходимые ячейки, отчет принимается к рассмотрению содержания по существу</v>
      </c>
      <c r="C86" s="235"/>
      <c r="D86" s="235"/>
      <c r="E86" s="235"/>
      <c r="F86" s="235"/>
      <c r="G86" s="235"/>
      <c r="H86" s="235"/>
      <c r="I86" s="235"/>
      <c r="J86" s="235"/>
      <c r="K86" s="236"/>
      <c r="L86" s="236"/>
    </row>
    <row r="87" spans="2:14" ht="15" customHeight="1">
      <c r="B87" s="235"/>
      <c r="C87" s="235"/>
      <c r="D87" s="235"/>
      <c r="E87" s="235"/>
      <c r="F87" s="235"/>
      <c r="G87" s="235"/>
      <c r="H87" s="235"/>
      <c r="I87" s="235"/>
      <c r="J87" s="235"/>
      <c r="K87" s="236"/>
      <c r="L87" s="236"/>
    </row>
    <row r="88" spans="2:14" ht="12.75" customHeight="1">
      <c r="B88" s="237" t="str">
        <f>IF(M85&lt;83,"Не заполнены ВСЕ обязательные для заполнения ячейки.
Красных слов (Не заполнено) быть не должно!
Отчет НЕ МОЖЕТ БЫТЬ ПРИНЯТ  к зачету И БУДЕТ ВОЗВРАЩЕН на доработку","")</f>
        <v/>
      </c>
      <c r="C88" s="237"/>
      <c r="D88" s="237"/>
      <c r="E88" s="237"/>
      <c r="F88" s="237"/>
      <c r="G88" s="237"/>
      <c r="H88" s="237"/>
      <c r="I88" s="237"/>
      <c r="J88" s="237"/>
      <c r="K88" s="84"/>
      <c r="L88" s="84"/>
    </row>
    <row r="89" spans="2:14">
      <c r="B89" s="237"/>
      <c r="C89" s="237"/>
      <c r="D89" s="237"/>
      <c r="E89" s="237"/>
      <c r="F89" s="237"/>
      <c r="G89" s="237"/>
      <c r="H89" s="237"/>
      <c r="I89" s="237"/>
      <c r="J89" s="237"/>
      <c r="K89" s="84"/>
      <c r="L89" s="84"/>
    </row>
    <row r="90" spans="2:14">
      <c r="B90" s="237"/>
      <c r="C90" s="237"/>
      <c r="D90" s="237"/>
      <c r="E90" s="237"/>
      <c r="F90" s="237"/>
      <c r="G90" s="237"/>
      <c r="H90" s="237"/>
      <c r="I90" s="237"/>
      <c r="J90" s="237"/>
      <c r="K90" s="85"/>
      <c r="L90" s="85"/>
    </row>
    <row r="91" spans="2:14"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</row>
    <row r="92" spans="2:14" ht="15" customHeight="1">
      <c r="B92" s="86" t="s">
        <v>128</v>
      </c>
      <c r="D92" s="233" t="s">
        <v>163</v>
      </c>
      <c r="E92" s="233"/>
      <c r="F92" s="233"/>
      <c r="G92" s="233"/>
      <c r="H92" s="233"/>
      <c r="I92" s="233"/>
      <c r="J92" s="233"/>
      <c r="K92" s="87"/>
      <c r="L92" s="87"/>
    </row>
    <row r="93" spans="2:14">
      <c r="D93" s="233"/>
      <c r="E93" s="233"/>
      <c r="F93" s="233"/>
      <c r="G93" s="233"/>
      <c r="H93" s="233"/>
      <c r="I93" s="233"/>
      <c r="J93" s="233"/>
      <c r="K93" s="87"/>
      <c r="L93" s="87"/>
    </row>
    <row r="94" spans="2:14">
      <c r="D94" s="233"/>
      <c r="E94" s="233"/>
      <c r="F94" s="233"/>
      <c r="G94" s="233"/>
      <c r="H94" s="233"/>
      <c r="I94" s="233"/>
      <c r="J94" s="233"/>
      <c r="K94" s="87"/>
      <c r="L94" s="87"/>
    </row>
    <row r="95" spans="2:14" ht="11.25" customHeight="1">
      <c r="D95" s="233"/>
      <c r="E95" s="233"/>
      <c r="F95" s="233"/>
      <c r="G95" s="233"/>
      <c r="H95" s="233"/>
      <c r="I95" s="233"/>
      <c r="J95" s="233"/>
      <c r="K95" s="87"/>
      <c r="L95" s="87"/>
    </row>
    <row r="96" spans="2:14" ht="12.75" customHeight="1">
      <c r="D96" s="233"/>
      <c r="E96" s="233"/>
      <c r="F96" s="233"/>
      <c r="G96" s="233"/>
      <c r="H96" s="233"/>
      <c r="I96" s="233"/>
      <c r="J96" s="233"/>
      <c r="K96" s="87"/>
      <c r="L96" s="87"/>
    </row>
    <row r="97" spans="3:12" ht="12.75" customHeight="1">
      <c r="D97" s="233"/>
      <c r="E97" s="233"/>
      <c r="F97" s="233"/>
      <c r="G97" s="233"/>
      <c r="H97" s="233"/>
      <c r="I97" s="233"/>
      <c r="J97" s="233"/>
      <c r="K97" s="87"/>
      <c r="L97" s="87"/>
    </row>
    <row r="98" spans="3:12" ht="12.75" customHeight="1">
      <c r="D98" s="233"/>
      <c r="E98" s="233"/>
      <c r="F98" s="233"/>
      <c r="G98" s="233"/>
      <c r="H98" s="233"/>
      <c r="I98" s="233"/>
      <c r="J98" s="233"/>
      <c r="K98" s="87"/>
      <c r="L98" s="87"/>
    </row>
    <row r="99" spans="3:12" ht="12.75" customHeight="1">
      <c r="D99" s="233"/>
      <c r="E99" s="233"/>
      <c r="F99" s="233"/>
      <c r="G99" s="233"/>
      <c r="H99" s="233"/>
      <c r="I99" s="233"/>
      <c r="J99" s="233"/>
      <c r="K99" s="88"/>
      <c r="L99" s="88"/>
    </row>
    <row r="100" spans="3:12" ht="12.75" customHeight="1">
      <c r="D100" s="88"/>
      <c r="E100" s="88"/>
      <c r="F100" s="88"/>
      <c r="G100" s="88"/>
      <c r="H100" s="88"/>
      <c r="I100" s="88"/>
      <c r="J100" s="88"/>
      <c r="K100" s="88"/>
      <c r="L100" s="88"/>
    </row>
    <row r="101" spans="3:12" ht="12.75" customHeight="1">
      <c r="D101" s="88"/>
      <c r="E101" s="88"/>
      <c r="F101" s="88"/>
      <c r="G101" s="88"/>
      <c r="H101" s="88"/>
      <c r="I101" s="88"/>
      <c r="J101" s="88"/>
      <c r="K101" s="88"/>
      <c r="L101" s="88"/>
    </row>
    <row r="102" spans="3:12" ht="12.75" customHeight="1">
      <c r="D102" s="88"/>
      <c r="E102" s="88"/>
      <c r="F102" s="88"/>
      <c r="G102" s="88"/>
      <c r="H102" s="88"/>
      <c r="I102" s="88"/>
      <c r="J102" s="88"/>
      <c r="K102" s="88"/>
      <c r="L102" s="88"/>
    </row>
    <row r="103" spans="3:12" ht="12.75" customHeight="1">
      <c r="D103" s="88"/>
      <c r="E103" s="88"/>
      <c r="F103" s="88"/>
      <c r="G103" s="88"/>
      <c r="H103" s="88"/>
      <c r="I103" s="88"/>
      <c r="J103" s="88"/>
      <c r="K103" s="88"/>
      <c r="L103" s="88"/>
    </row>
    <row r="104" spans="3:12" ht="12.75" customHeight="1">
      <c r="D104" s="88"/>
      <c r="E104" s="88"/>
      <c r="F104" s="88"/>
      <c r="G104" s="88"/>
      <c r="H104" s="88"/>
      <c r="I104" s="88"/>
      <c r="J104" s="88"/>
      <c r="K104" s="88"/>
      <c r="L104" s="88"/>
    </row>
    <row r="105" spans="3:12" ht="12.75" customHeight="1">
      <c r="D105" s="88"/>
      <c r="E105" s="88"/>
      <c r="F105" s="88"/>
      <c r="G105" s="88"/>
      <c r="H105" s="88"/>
      <c r="I105" s="88"/>
      <c r="J105" s="88"/>
      <c r="K105" s="88"/>
      <c r="L105" s="88"/>
    </row>
    <row r="106" spans="3:12" ht="12.75" customHeight="1">
      <c r="D106" s="88"/>
      <c r="E106" s="88"/>
      <c r="F106" s="88"/>
      <c r="G106" s="88"/>
      <c r="H106" s="88"/>
      <c r="I106" s="88"/>
      <c r="J106" s="88"/>
      <c r="K106" s="88"/>
      <c r="L106" s="88"/>
    </row>
    <row r="107" spans="3:12" ht="12.75" customHeight="1">
      <c r="D107" s="88"/>
      <c r="E107" s="88"/>
      <c r="F107" s="88"/>
      <c r="G107" s="88"/>
      <c r="H107" s="88"/>
      <c r="I107" s="88"/>
      <c r="J107" s="88"/>
      <c r="K107" s="88"/>
      <c r="L107" s="88"/>
    </row>
    <row r="108" spans="3:12">
      <c r="C108" s="201"/>
    </row>
  </sheetData>
  <sheetProtection selectLockedCells="1"/>
  <mergeCells count="15">
    <mergeCell ref="F1:G2"/>
    <mergeCell ref="D92:J99"/>
    <mergeCell ref="D82:H82"/>
    <mergeCell ref="J82:L82"/>
    <mergeCell ref="B86:J87"/>
    <mergeCell ref="K86:L87"/>
    <mergeCell ref="B88:J90"/>
    <mergeCell ref="B7:J7"/>
    <mergeCell ref="C41:J41"/>
    <mergeCell ref="J79:L79"/>
    <mergeCell ref="C58:J58"/>
    <mergeCell ref="C60:J60"/>
    <mergeCell ref="B5:L5"/>
    <mergeCell ref="B4:L4"/>
    <mergeCell ref="B3:L3"/>
  </mergeCells>
  <conditionalFormatting sqref="B3">
    <cfRule type="colorScale" priority="9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7 C84:D84 D81:E81 J2 K6 J78 J81 T7">
    <cfRule type="cellIs" dxfId="32" priority="86" operator="greaterThan">
      <formula>0</formula>
    </cfRule>
  </conditionalFormatting>
  <conditionalFormatting sqref="F1:G2">
    <cfRule type="cellIs" dxfId="31" priority="3" stopIfTrue="1" operator="equal">
      <formula>77</formula>
    </cfRule>
    <cfRule type="cellIs" dxfId="30" priority="4" stopIfTrue="1" operator="lessThan">
      <formula>83</formula>
    </cfRule>
  </conditionalFormatting>
  <conditionalFormatting sqref="K9">
    <cfRule type="cellIs" dxfId="29" priority="92" operator="equal">
      <formula>0</formula>
    </cfRule>
  </conditionalFormatting>
  <conditionalFormatting sqref="K13">
    <cfRule type="expression" dxfId="28" priority="16">
      <formula>$K13&gt;$L13</formula>
    </cfRule>
    <cfRule type="expression" dxfId="27" priority="17">
      <formula>$K13&lt;$L13</formula>
    </cfRule>
  </conditionalFormatting>
  <conditionalFormatting sqref="K14">
    <cfRule type="expression" dxfId="26" priority="15">
      <formula>$K$14&lt;$L$14</formula>
    </cfRule>
  </conditionalFormatting>
  <conditionalFormatting sqref="K15">
    <cfRule type="expression" dxfId="25" priority="13">
      <formula>$K$15&lt;$L$15</formula>
    </cfRule>
  </conditionalFormatting>
  <conditionalFormatting sqref="K16">
    <cfRule type="expression" dxfId="24" priority="11">
      <formula>$K$16&lt;$L$16</formula>
    </cfRule>
  </conditionalFormatting>
  <conditionalFormatting sqref="K21">
    <cfRule type="expression" dxfId="23" priority="51">
      <formula>$K$21&lt;$L$21</formula>
    </cfRule>
  </conditionalFormatting>
  <conditionalFormatting sqref="K22">
    <cfRule type="expression" dxfId="22" priority="49">
      <formula>$K$22&lt;$L$22</formula>
    </cfRule>
  </conditionalFormatting>
  <conditionalFormatting sqref="K23">
    <cfRule type="expression" dxfId="21" priority="47">
      <formula>$K$23&lt;$L$23</formula>
    </cfRule>
  </conditionalFormatting>
  <conditionalFormatting sqref="K28">
    <cfRule type="expression" dxfId="20" priority="7">
      <formula>$K$28=0</formula>
    </cfRule>
    <cfRule type="expression" dxfId="19" priority="45">
      <formula>$K$28&lt;$K$10</formula>
    </cfRule>
  </conditionalFormatting>
  <conditionalFormatting sqref="K29">
    <cfRule type="expression" dxfId="18" priority="43">
      <formula>$K$29&lt;$L$29</formula>
    </cfRule>
  </conditionalFormatting>
  <conditionalFormatting sqref="K30">
    <cfRule type="expression" dxfId="17" priority="40">
      <formula>$K$30&lt;$L$30</formula>
    </cfRule>
  </conditionalFormatting>
  <conditionalFormatting sqref="K31">
    <cfRule type="expression" dxfId="16" priority="38">
      <formula>$K$31&lt;$L$31</formula>
    </cfRule>
  </conditionalFormatting>
  <conditionalFormatting sqref="K50:K52">
    <cfRule type="expression" dxfId="15" priority="6">
      <formula>$K$50&gt;$K$48</formula>
    </cfRule>
  </conditionalFormatting>
  <conditionalFormatting sqref="K54">
    <cfRule type="expression" dxfId="14" priority="5">
      <formula>IF($K$50&gt;0, $K$54&lt;$K$48+$K$50, 0)</formula>
    </cfRule>
  </conditionalFormatting>
  <conditionalFormatting sqref="K60">
    <cfRule type="expression" dxfId="13" priority="37">
      <formula>$K$60&lt;$L$60</formula>
    </cfRule>
  </conditionalFormatting>
  <conditionalFormatting sqref="K17:L17 K25:L25 K33:L33 T17:T19">
    <cfRule type="cellIs" dxfId="12" priority="72" operator="greaterThan">
      <formula>0.75</formula>
    </cfRule>
    <cfRule type="cellIs" dxfId="11" priority="73" operator="between">
      <formula>0.5</formula>
      <formula>0.75</formula>
    </cfRule>
    <cfRule type="cellIs" dxfId="10" priority="74" operator="lessThan">
      <formula>0.5</formula>
    </cfRule>
  </conditionalFormatting>
  <conditionalFormatting sqref="K57:L57 T57">
    <cfRule type="cellIs" dxfId="9" priority="88" stopIfTrue="1" operator="greaterThan">
      <formula>0</formula>
    </cfRule>
  </conditionalFormatting>
  <conditionalFormatting sqref="K59:L59 T59">
    <cfRule type="cellIs" dxfId="8" priority="89" operator="greaterThan">
      <formula>5</formula>
    </cfRule>
    <cfRule type="cellIs" dxfId="7" priority="90" operator="lessThan">
      <formula>1</formula>
    </cfRule>
  </conditionalFormatting>
  <conditionalFormatting sqref="K63:L64 K70:L70 K72:L72 K74:L74 K76:L76">
    <cfRule type="containsErrors" dxfId="6" priority="23">
      <formula>ISERROR(K63)</formula>
    </cfRule>
  </conditionalFormatting>
  <conditionalFormatting sqref="K64:L64">
    <cfRule type="cellIs" dxfId="5" priority="22" operator="greaterThan">
      <formula>6000</formula>
    </cfRule>
  </conditionalFormatting>
  <conditionalFormatting sqref="L9">
    <cfRule type="cellIs" dxfId="4" priority="91" operator="lessThan">
      <formula>0</formula>
    </cfRule>
  </conditionalFormatting>
  <conditionalFormatting sqref="U64">
    <cfRule type="cellIs" dxfId="3" priority="20" operator="greaterThan">
      <formula>7000</formula>
    </cfRule>
    <cfRule type="containsErrors" dxfId="2" priority="21">
      <formula>ISERROR(U64)</formula>
    </cfRule>
  </conditionalFormatting>
  <conditionalFormatting sqref="K71">
    <cfRule type="expression" dxfId="1" priority="123">
      <formula>$K$71&lt;$L$71</formula>
    </cfRule>
  </conditionalFormatting>
  <conditionalFormatting sqref="K73">
    <cfRule type="expression" dxfId="0" priority="124">
      <formula>$K$73&lt;#REF!</formula>
    </cfRule>
  </conditionalFormatting>
  <dataValidations count="6">
    <dataValidation type="decimal" operator="greaterThanOrEqual" allowBlank="1" showInputMessage="1" showErrorMessage="1" errorTitle="ошибка ввода данных" error="допускаются только цифровые значения" sqref="K56:L58 K60:L60 K73:L73 K28:L31 K69:L69 K67 K71:L71 K45:L46 K42:L43 K20:L23 K10:L16 K48:L48 K65:L65 K75:L75 K50:L54 K38:L40">
      <formula1>0</formula1>
    </dataValidation>
    <dataValidation operator="greaterThanOrEqual" allowBlank="1" showInputMessage="1" showErrorMessage="1" errorTitle="ошибка ввода данных" error="вводится ТОЛЬКО числовое значение!" promptTitle="не забыть заполнить" prompt="ЗАПОЛНИ МЕНЯ!" sqref="E78:F78 IF78:IG78"/>
    <dataValidation type="date" operator="greaterThanOrEqual" allowBlank="1" showInputMessage="1" showErrorMessage="1" errorTitle="ошибка ввода данных" error="введена дата ранее окончания отчетного периода" sqref="E84">
      <formula1>42005</formula1>
    </dataValidation>
    <dataValidation type="list" allowBlank="1" showInputMessage="1" showErrorMessage="1" sqref="K6">
      <formula1>$R$17:$R$24</formula1>
    </dataValidation>
    <dataValidation operator="greaterThanOrEqual" allowBlank="1" showInputMessage="1" showErrorMessage="1" errorTitle="ошибка ввода данных" error="допускаются только цифровые значения" sqref="K17:L19 K24:L27 K59:L59 K74:L74 K70:L70 K72:L72 K47:L47 K44:L44"/>
    <dataValidation operator="greaterThanOrEqual" allowBlank="1" showInputMessage="1" showErrorMessage="1" errorTitle="ошибка ввода данных" error="введена дата ранее окончания отчетного периода" sqref="C84:D84"/>
  </dataValidations>
  <pageMargins left="0.25" right="0.25" top="0.75" bottom="0.75" header="0.3" footer="0.3"/>
  <pageSetup paperSize="9" scale="68" firstPageNumber="0" orientation="portrait" r:id="rId1"/>
  <headerFooter alignWithMargins="0"/>
  <rowBreaks count="1" manualBreakCount="1">
    <brk id="85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регион</vt:lpstr>
      <vt:lpstr>регион!Область_печати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Иллиев</dc:creator>
  <cp:lastModifiedBy>Пользователь</cp:lastModifiedBy>
  <cp:lastPrinted>2023-11-01T07:57:51Z</cp:lastPrinted>
  <dcterms:created xsi:type="dcterms:W3CDTF">2015-11-10T10:36:21Z</dcterms:created>
  <dcterms:modified xsi:type="dcterms:W3CDTF">2024-12-10T04:00:27Z</dcterms:modified>
</cp:coreProperties>
</file>